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35" windowHeight="8955" activeTab="1"/>
  </bookViews>
  <sheets>
    <sheet name="1. Krycí list rozpočtu" sheetId="2" r:id="rId1"/>
    <sheet name="3. Rozpočet - štandard na výšku" sheetId="1" r:id="rId2"/>
  </sheets>
  <definedNames>
    <definedName name="_xlnm.Print_Titles" localSheetId="0">'1. Krycí list rozpočtu'!$1:$3</definedName>
    <definedName name="_xlnm.Print_Titles" localSheetId="1">'3. Rozpočet - štandard na výšku'!$9:$11</definedName>
    <definedName name="_xlnm.Print_Area" localSheetId="1">'3. Rozpočet - štandard na výšku'!$A$1:$G$76</definedName>
  </definedNames>
  <calcPr calcId="124519" iterateCount="1"/>
</workbook>
</file>

<file path=xl/calcChain.xml><?xml version="1.0" encoding="utf-8"?>
<calcChain xmlns="http://schemas.openxmlformats.org/spreadsheetml/2006/main">
  <c r="G75" i="1"/>
  <c r="G74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1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40" l="1"/>
  <c r="G73"/>
  <c r="G43"/>
  <c r="G13"/>
  <c r="G12" l="1"/>
  <c r="E23" i="2" s="1"/>
  <c r="E28" s="1"/>
  <c r="R31" s="1"/>
  <c r="P32" s="1"/>
  <c r="R32" l="1"/>
  <c r="R34" s="1"/>
  <c r="G76" i="1"/>
</calcChain>
</file>

<file path=xl/sharedStrings.xml><?xml version="1.0" encoding="utf-8"?>
<sst xmlns="http://schemas.openxmlformats.org/spreadsheetml/2006/main" count="320" uniqueCount="219">
  <si>
    <t xml:space="preserve">Objednávateľ:   </t>
  </si>
  <si>
    <t xml:space="preserve">Zhotoviteľ:   </t>
  </si>
  <si>
    <t>Spracoval:   ID</t>
  </si>
  <si>
    <t xml:space="preserve">Miesto:  </t>
  </si>
  <si>
    <t>Č.</t>
  </si>
  <si>
    <t>Kód položky</t>
  </si>
  <si>
    <t>Popis</t>
  </si>
  <si>
    <t>MJ</t>
  </si>
  <si>
    <t>Množstvo celkom</t>
  </si>
  <si>
    <t>Cena jednotková</t>
  </si>
  <si>
    <t>Cena celkom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</si>
  <si>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</si>
  <si>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</si>
  <si>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</si>
  <si>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</si>
  <si>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</si>
  <si>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</si>
  <si>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</si>
  <si>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</si>
  <si>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</si>
  <si>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</si>
  <si>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Zemné práce   </t>
  </si>
  <si>
    <t>131201201</t>
  </si>
  <si>
    <t xml:space="preserve">Výkop zapaženej jamy v hornine 3, do 100 m3   </t>
  </si>
  <si>
    <t>m3</t>
  </si>
  <si>
    <t>131201209</t>
  </si>
  <si>
    <t xml:space="preserve">Príplatok za lepivosť pri hĺbení zapažených jám a zárezov s urovnaním dna v hornine 3   </t>
  </si>
  <si>
    <t>132201202</t>
  </si>
  <si>
    <t xml:space="preserve">Výkop ryhy šírky 600-2000mm horn.3 od 100 do 1000 m3 - splašk.kan.areál   </t>
  </si>
  <si>
    <t>132201209</t>
  </si>
  <si>
    <t xml:space="preserve">Príplatok k cenám za lepivosť pri hĺbení rýh š. nad 600 do 2 000 mm zapaž. i nezapažených, s urovnaním dna v hornine 3 - splašk.kan.areál   </t>
  </si>
  <si>
    <t>162201101</t>
  </si>
  <si>
    <t xml:space="preserve">Vodorovné premiestnenie výkopku z horniny 1-4 do 20m   </t>
  </si>
  <si>
    <t>162501122</t>
  </si>
  <si>
    <t xml:space="preserve">Vodorovné premiestnenie výkopku po spevnenej ceste z horniny tr.1-4, nad 100 do 1000 m3 na vzdialenosť do 3000 m   </t>
  </si>
  <si>
    <t>162501123</t>
  </si>
  <si>
    <t xml:space="preserve">Vodorovné premiestnenie výkopku po spevnenej ceste z horniny tr.1-4, nad 100 do 1000 m3, príplatok k cene za každých ďalšich a začatých 1000 m   </t>
  </si>
  <si>
    <t>166101102</t>
  </si>
  <si>
    <t xml:space="preserve">Prehodenie neuľahnutého výkopku z horniny 1 až 4 nad 100 do 1000 m3   </t>
  </si>
  <si>
    <t>167101102</t>
  </si>
  <si>
    <t xml:space="preserve">Nakladanie neuľahnutého výkopku z hornín tr.1-4 nad 100 do 1000 m3   </t>
  </si>
  <si>
    <t>171201201</t>
  </si>
  <si>
    <t xml:space="preserve">Uloženie sypaniny na skládky do 100 m3   </t>
  </si>
  <si>
    <t>174101002</t>
  </si>
  <si>
    <t xml:space="preserve">Zásyp sypaninou so zhutnením jám, šachiet, rýh, zárezov alebo okolo objektov nad 100 do 1000 m3   </t>
  </si>
  <si>
    <t>175101102</t>
  </si>
  <si>
    <t xml:space="preserve">Obsyp potrubia sypaninou z vhodných hornín 1 až 4 s prehodením sypaniny   </t>
  </si>
  <si>
    <t>583310002900</t>
  </si>
  <si>
    <t xml:space="preserve">Štrkopiesok frakcia 0-16 mm, STN EN 12620 + A1   </t>
  </si>
  <si>
    <t>t</t>
  </si>
  <si>
    <t xml:space="preserve">Výkop zapaženej jamy v hornine 3, do 100 m3 - pre betón.skruže   </t>
  </si>
  <si>
    <t xml:space="preserve">Príplatok za lepivosť pri hĺbení zapažených jám a zárezov s urovnaním dna v hornine 3 - pre betón.skruže   </t>
  </si>
  <si>
    <t xml:space="preserve">Výkop ryhy šírky 600-2000mm horn.3 od 100 do 1000 m3 - pre betón.skruže   </t>
  </si>
  <si>
    <t xml:space="preserve">Príplatok k cenám za lepivosť pri hĺbení rýh š. nad 600 do 2 000 mm zapaž. i nezapažených, s urovnaním dna v hornine 3 - pre betón.skruže   </t>
  </si>
  <si>
    <t xml:space="preserve">Zvislé a kompletné konštrukcie   </t>
  </si>
  <si>
    <t>386921011</t>
  </si>
  <si>
    <t xml:space="preserve">Montáž odlučovača ropných látok alebo lapača tukov železobetónového jednonádržového, hmotnosti jednotlivo do 3 t   </t>
  </si>
  <si>
    <t>ks</t>
  </si>
  <si>
    <t>594320000500</t>
  </si>
  <si>
    <t xml:space="preserve">Rúrové vedenie   </t>
  </si>
  <si>
    <t>721171111</t>
  </si>
  <si>
    <t xml:space="preserve">Potrubie z PVC - U odpadové ležaté hrdlové D 125x2, 8   </t>
  </si>
  <si>
    <t>m</t>
  </si>
  <si>
    <t>721171112</t>
  </si>
  <si>
    <t xml:space="preserve">Potrubie z PVC - U odpadové ležaté hrdlové D 160x3, 9   </t>
  </si>
  <si>
    <t>871326004</t>
  </si>
  <si>
    <t xml:space="preserve">Montáž kanalizačného PVC-U potrubia hladkého viacvrstvového DN 160   </t>
  </si>
  <si>
    <t>286110009900</t>
  </si>
  <si>
    <t>871396012</t>
  </si>
  <si>
    <t xml:space="preserve">Montáž kanalizačného PVC-U potrubia hladkého viacvrstvového DN 400   </t>
  </si>
  <si>
    <t>286110001400</t>
  </si>
  <si>
    <t>877276002</t>
  </si>
  <si>
    <t xml:space="preserve">Montáž kanalizačného PVC-U kolena DN 125   </t>
  </si>
  <si>
    <t>286510003900</t>
  </si>
  <si>
    <t>877326004</t>
  </si>
  <si>
    <t xml:space="preserve">Montáž kanalizačného PVC-U kolena DN 160   </t>
  </si>
  <si>
    <t>286510004400</t>
  </si>
  <si>
    <t>877326028</t>
  </si>
  <si>
    <t xml:space="preserve">Montáž kanalizačnej PVC-U odbočky DN 160   </t>
  </si>
  <si>
    <t>286510013500</t>
  </si>
  <si>
    <t>286510013600</t>
  </si>
  <si>
    <t>877326052</t>
  </si>
  <si>
    <t xml:space="preserve">Montáž kanalizačnej PVC-U redukcie DN 160/125   </t>
  </si>
  <si>
    <t>286510008100</t>
  </si>
  <si>
    <t>877356102</t>
  </si>
  <si>
    <t xml:space="preserve">Montáž kanalizačnej PVC-U šachtovej prechodky DN 160   </t>
  </si>
  <si>
    <t>286510010400</t>
  </si>
  <si>
    <t xml:space="preserve">Prechodka šachtová PVC-U, DN 160 hladká pre gravitačnú kanalizáciu   </t>
  </si>
  <si>
    <t>894170033</t>
  </si>
  <si>
    <t>286610047900</t>
  </si>
  <si>
    <t>894810009</t>
  </si>
  <si>
    <t xml:space="preserve">Montáž PP revíznej kanalizačnej šachty 600 do výšky šachty 2 m s roznášacím prstencom a poklopom   </t>
  </si>
  <si>
    <t>286610035700</t>
  </si>
  <si>
    <t>286610036900</t>
  </si>
  <si>
    <t>286610045000</t>
  </si>
  <si>
    <t>286610046200</t>
  </si>
  <si>
    <t>286710035900</t>
  </si>
  <si>
    <t>552410002200</t>
  </si>
  <si>
    <t>895970006</t>
  </si>
  <si>
    <t xml:space="preserve">Montáž vsakovacieho bloku vrátane geotextílie   </t>
  </si>
  <si>
    <t>kpl</t>
  </si>
  <si>
    <t>286650000900</t>
  </si>
  <si>
    <t>892311000</t>
  </si>
  <si>
    <t xml:space="preserve">Skúška tesnosti kanalizácie D 150   </t>
  </si>
  <si>
    <t>99</t>
  </si>
  <si>
    <t xml:space="preserve">Presun hmôt HSV   </t>
  </si>
  <si>
    <t>998276101</t>
  </si>
  <si>
    <t xml:space="preserve">Presun hmôt pre rúrové vedenie hĺbené z rúr z plast., hmôt alebo sklolamin. v otvorenom výkope   </t>
  </si>
  <si>
    <t>998276115</t>
  </si>
  <si>
    <t xml:space="preserve">Príplatok k cenám za zväčšený presun pre rúrové vedenie hĺbené z rúr z plast., hmôt alebo sklolamin. nad vymedzenú najväčšiu dopravnú vzdialenosť do 1000 m   </t>
  </si>
  <si>
    <t xml:space="preserve">Celkom   </t>
  </si>
  <si>
    <t xml:space="preserve">Odlučovač ropných látok NS6, ST 1200 l, DN160, betónový + zákryt.doska 1, D1240/1000, D400, DN600,   </t>
  </si>
  <si>
    <t>Rúra kanalizačná PVC-U gravitačná, hladká SN8 - KG, ML - viacvrstvová, DN 160, dĺ. 5 m,</t>
  </si>
  <si>
    <t xml:space="preserve">Rúra kanalizačná PVC-U gravitačná, hladká SN8 - KG, ML - viacvrstvová, DN 400, dĺ. 5 m,   </t>
  </si>
  <si>
    <t xml:space="preserve">Koleno PVC-U, DN 125x45° hladká pre gravitačnú kanalizáciu KG potrubia, </t>
  </si>
  <si>
    <t>Koleno PVC-U, DN 160x45° hladká pre gravitačnú kanalizáciu KG potrubia,</t>
  </si>
  <si>
    <t xml:space="preserve">Odbočka 45° PVC-U, DN 160/125 hladká pre gravitačnú kanalizáciu KG potrubia, </t>
  </si>
  <si>
    <t xml:space="preserve">Odbočka 45° PVC-U, DN 160/160 hladká pre gravitačnú kanalizáciu KG potrubia, </t>
  </si>
  <si>
    <t>Redukcia PVC-U, DN 160/125 hladká pre gravitačnú kanalizáciu KG potrubia,</t>
  </si>
  <si>
    <t xml:space="preserve">Plastový roznášací prstenec D 400 kN, ku kanalizačnej šachte DN 600/1000 NG, </t>
  </si>
  <si>
    <t xml:space="preserve">Vlnovcová šachtová rúra kanalizačná DN 600, dĺžka 6 m, PP, </t>
  </si>
  <si>
    <t xml:space="preserve">Šachtové dno s prítokom DN 160-T, ku kanalizačnej revíznej šachte DN 600, PP, </t>
  </si>
  <si>
    <t xml:space="preserve">Šachtové dno prietočné DN 160x30°, ku kanalizačnej revíznej šachte DN 600, PP, </t>
  </si>
  <si>
    <t xml:space="preserve">Gumové tesnenie šachtovej rúry 600 ku kanalizačnej revíznej šachte DN 600, </t>
  </si>
  <si>
    <t xml:space="preserve">Poklop liatinový T 600 B125,    </t>
  </si>
  <si>
    <t xml:space="preserve">Vsakovací blok inšpekčný, rozmer 12,6x4,8x0,6m + spojky + geotextília + nátok + 2x odvetr.šachta + Azura filter 315 pre filtr. šachtu, PP, </t>
  </si>
  <si>
    <t xml:space="preserve">Montáž filtračno-usadzovacej šachty DN600, výška 3000 mm   </t>
  </si>
  <si>
    <t xml:space="preserve">Filtračná šachta DN 600, výška 3,0m (možno skrátiť), bez poklopu, </t>
  </si>
  <si>
    <t>Názov stavby</t>
  </si>
  <si>
    <t>ZŠ a MŠ I.Krasku</t>
  </si>
  <si>
    <t>JKSO</t>
  </si>
  <si>
    <t>Názov objektu</t>
  </si>
  <si>
    <t xml:space="preserve">SO02 Vnútro areálová dažďová kanalizácia, ORL, vsakovanie       </t>
  </si>
  <si>
    <t>EČO</t>
  </si>
  <si>
    <t xml:space="preserve">   </t>
  </si>
  <si>
    <t>Miesto</t>
  </si>
  <si>
    <t>IČO</t>
  </si>
  <si>
    <t>IČ DPH</t>
  </si>
  <si>
    <t>Objednávateľ</t>
  </si>
  <si>
    <t>Projektant</t>
  </si>
  <si>
    <t>Zhotoviteľ</t>
  </si>
  <si>
    <t>Spracoval</t>
  </si>
  <si>
    <t>ID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</si>
  <si>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</si>
  <si>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</si>
  <si>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</si>
  <si>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</si>
  <si>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</si>
  <si>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</si>
  <si>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</si>
  <si>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</si>
  <si>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</si>
  <si>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</si>
  <si>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</si>
  <si>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</si>
  <si>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</si>
  <si>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</si>
  <si>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</si>
  <si>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</si>
  <si>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</si>
  <si>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</si>
  <si>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</si>
  <si>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</si>
  <si>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Práca nadčas</t>
  </si>
  <si>
    <t>13</t>
  </si>
  <si>
    <t xml:space="preserve">GZS   </t>
  </si>
  <si>
    <t>Montáž</t>
  </si>
  <si>
    <t>9</t>
  </si>
  <si>
    <t>Bez pevnej podl.</t>
  </si>
  <si>
    <t>14</t>
  </si>
  <si>
    <t xml:space="preserve">Projektové práce   </t>
  </si>
  <si>
    <t>PSV</t>
  </si>
  <si>
    <t>10</t>
  </si>
  <si>
    <t>Kultúrna pamiatka</t>
  </si>
  <si>
    <t>15</t>
  </si>
  <si>
    <t xml:space="preserve">Sťažené podmienky   </t>
  </si>
  <si>
    <t>11</t>
  </si>
  <si>
    <t>16</t>
  </si>
  <si>
    <t xml:space="preserve">Vplyv prostredia   </t>
  </si>
  <si>
    <t>"M"</t>
  </si>
  <si>
    <t>17</t>
  </si>
  <si>
    <t xml:space="preserve">Iné VRN   </t>
  </si>
  <si>
    <t>18</t>
  </si>
  <si>
    <t>VRN z rozpočtu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</si>
  <si>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</si>
  <si>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</si>
  <si>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</si>
  <si>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</si>
  <si>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</si>
  <si>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</si>
  <si>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</si>
  <si>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</si>
  <si>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</si>
  <si>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</si>
  <si>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</si>
  <si>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</si>
  <si>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</si>
  <si>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</si>
  <si>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</si>
  <si>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</si>
  <si>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</si>
  <si>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</si>
  <si>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</si>
  <si>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</si>
  <si>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</si>
  <si>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</si>
  <si>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</si>
  <si>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</si>
  <si>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</si>
  <si>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zadávateľa</t>
  </si>
  <si>
    <t>27</t>
  </si>
  <si>
    <t>Kĺzavá doložka</t>
  </si>
  <si>
    <t>28</t>
  </si>
  <si>
    <t>Zvýhodnenie + -</t>
  </si>
  <si>
    <t xml:space="preserve">Objekt:   SO02 Vnútro areálová dažďová kanalizácia, ORL, vsakovanie      </t>
  </si>
  <si>
    <t xml:space="preserve">Stavba:   ZŠ a MŠ I.Krasku </t>
  </si>
  <si>
    <t>Dátum:   2. 12. 2021</t>
  </si>
  <si>
    <t>KRYCÍ LIST ZADANIA</t>
  </si>
  <si>
    <t>ZADANIE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</si>
</sst>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0.00%;\-0.00%"/>
  </numFmts>
  <fonts count="2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7"/>
      <name val="Arial"/>
      <charset val="238"/>
    </font>
    <font>
      <sz val="7"/>
      <name val="Arial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198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5" fontId="4" fillId="0" borderId="0" xfId="0" applyNumberFormat="1" applyFont="1" applyAlignment="1" applyProtection="1">
      <alignment horizontal="right" vertical="top"/>
    </xf>
    <xf numFmtId="166" fontId="4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center" vertical="center" wrapText="1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6" fontId="7" fillId="0" borderId="0" xfId="0" applyNumberFormat="1" applyFont="1" applyAlignment="1">
      <alignment horizontal="right"/>
      <protection locked="0"/>
    </xf>
    <xf numFmtId="164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5" fontId="8" fillId="0" borderId="0" xfId="0" applyNumberFormat="1" applyFont="1" applyAlignment="1">
      <alignment horizontal="right"/>
      <protection locked="0"/>
    </xf>
    <xf numFmtId="166" fontId="8" fillId="0" borderId="0" xfId="0" applyNumberFormat="1" applyFont="1" applyAlignment="1">
      <alignment horizontal="right"/>
      <protection locked="0"/>
    </xf>
    <xf numFmtId="164" fontId="4" fillId="0" borderId="1" xfId="0" applyNumberFormat="1" applyFont="1" applyBorder="1" applyAlignment="1">
      <alignment horizontal="center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164" fontId="9" fillId="0" borderId="1" xfId="0" applyNumberFormat="1" applyFont="1" applyBorder="1" applyAlignment="1">
      <alignment horizontal="center"/>
      <protection locked="0"/>
    </xf>
    <xf numFmtId="0" fontId="9" fillId="0" borderId="1" xfId="0" applyFont="1" applyBorder="1" applyAlignment="1">
      <alignment horizontal="left" wrapText="1"/>
      <protection locked="0"/>
    </xf>
    <xf numFmtId="165" fontId="9" fillId="0" borderId="1" xfId="0" applyNumberFormat="1" applyFont="1" applyBorder="1" applyAlignment="1">
      <alignment horizontal="right"/>
      <protection locked="0"/>
    </xf>
    <xf numFmtId="166" fontId="9" fillId="0" borderId="1" xfId="0" applyNumberFormat="1" applyFont="1" applyBorder="1" applyAlignment="1">
      <alignment horizontal="right"/>
      <protection locked="0"/>
    </xf>
    <xf numFmtId="164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0" fontId="4" fillId="0" borderId="1" xfId="0" applyFont="1" applyFill="1" applyBorder="1" applyAlignment="1">
      <alignment horizontal="left" wrapText="1"/>
      <protection locked="0"/>
    </xf>
    <xf numFmtId="0" fontId="9" fillId="0" borderId="1" xfId="0" applyFont="1" applyFill="1" applyBorder="1" applyAlignment="1">
      <alignment horizontal="left" wrapText="1"/>
      <protection locked="0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0" fillId="0" borderId="10" xfId="0" applyFont="1" applyBorder="1" applyAlignment="1" applyProtection="1">
      <alignment horizontal="left"/>
    </xf>
    <xf numFmtId="0" fontId="12" fillId="0" borderId="2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5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12" fillId="0" borderId="12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12" fillId="0" borderId="16" xfId="0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12" fillId="0" borderId="19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4" fillId="0" borderId="17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12" fillId="0" borderId="11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wrapText="1"/>
    </xf>
    <xf numFmtId="0" fontId="12" fillId="0" borderId="15" xfId="0" applyFont="1" applyBorder="1" applyAlignment="1" applyProtection="1">
      <alignment horizontal="left" vertical="center"/>
    </xf>
    <xf numFmtId="0" fontId="12" fillId="0" borderId="8" xfId="0" applyFont="1" applyBorder="1" applyAlignment="1" applyProtection="1">
      <alignment horizontal="left" vertical="center"/>
    </xf>
    <xf numFmtId="0" fontId="12" fillId="0" borderId="9" xfId="0" applyFont="1" applyBorder="1" applyAlignment="1" applyProtection="1">
      <alignment horizontal="left" vertical="center"/>
    </xf>
    <xf numFmtId="0" fontId="12" fillId="0" borderId="10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0" borderId="21" xfId="0" applyFont="1" applyBorder="1" applyAlignment="1" applyProtection="1">
      <alignment horizontal="left" vertical="center"/>
    </xf>
    <xf numFmtId="0" fontId="14" fillId="0" borderId="21" xfId="0" applyFont="1" applyBorder="1" applyAlignment="1" applyProtection="1">
      <alignment horizontal="left" vertical="center"/>
    </xf>
    <xf numFmtId="0" fontId="12" fillId="0" borderId="22" xfId="0" applyFont="1" applyBorder="1" applyAlignment="1" applyProtection="1">
      <alignment horizontal="left" vertical="center"/>
    </xf>
    <xf numFmtId="0" fontId="12" fillId="0" borderId="23" xfId="0" applyFont="1" applyBorder="1" applyAlignment="1" applyProtection="1">
      <alignment horizontal="left" vertical="center"/>
    </xf>
    <xf numFmtId="0" fontId="12" fillId="0" borderId="24" xfId="0" applyFont="1" applyBorder="1" applyAlignment="1" applyProtection="1">
      <alignment horizontal="left" vertical="center"/>
    </xf>
    <xf numFmtId="0" fontId="12" fillId="0" borderId="25" xfId="0" applyFont="1" applyBorder="1" applyAlignment="1" applyProtection="1">
      <alignment horizontal="left" vertical="center"/>
    </xf>
    <xf numFmtId="0" fontId="12" fillId="0" borderId="26" xfId="0" applyFont="1" applyBorder="1" applyAlignment="1" applyProtection="1">
      <alignment horizontal="left" vertical="center"/>
    </xf>
    <xf numFmtId="0" fontId="12" fillId="0" borderId="27" xfId="0" applyFont="1" applyBorder="1" applyAlignment="1" applyProtection="1">
      <alignment horizontal="left" vertical="center"/>
    </xf>
    <xf numFmtId="0" fontId="12" fillId="0" borderId="28" xfId="0" applyFont="1" applyBorder="1" applyAlignment="1" applyProtection="1">
      <alignment horizontal="left" vertical="center"/>
    </xf>
    <xf numFmtId="164" fontId="0" fillId="0" borderId="29" xfId="0" applyNumberFormat="1" applyFont="1" applyBorder="1" applyAlignment="1" applyProtection="1">
      <alignment horizontal="right" vertical="center"/>
    </xf>
    <xf numFmtId="164" fontId="0" fillId="0" borderId="30" xfId="0" applyNumberFormat="1" applyFont="1" applyBorder="1" applyAlignment="1" applyProtection="1">
      <alignment horizontal="right" vertical="center"/>
    </xf>
    <xf numFmtId="164" fontId="15" fillId="0" borderId="31" xfId="0" applyNumberFormat="1" applyFont="1" applyBorder="1" applyAlignment="1" applyProtection="1">
      <alignment horizontal="right" vertical="center"/>
    </xf>
    <xf numFmtId="166" fontId="15" fillId="0" borderId="32" xfId="0" applyNumberFormat="1" applyFont="1" applyBorder="1" applyAlignment="1" applyProtection="1">
      <alignment horizontal="right" vertical="center"/>
    </xf>
    <xf numFmtId="164" fontId="0" fillId="0" borderId="31" xfId="0" applyNumberFormat="1" applyFont="1" applyBorder="1" applyAlignment="1" applyProtection="1">
      <alignment horizontal="right" vertical="center"/>
    </xf>
    <xf numFmtId="164" fontId="0" fillId="0" borderId="32" xfId="0" applyNumberFormat="1" applyFont="1" applyBorder="1" applyAlignment="1" applyProtection="1">
      <alignment horizontal="right" vertical="center"/>
    </xf>
    <xf numFmtId="164" fontId="15" fillId="0" borderId="30" xfId="0" applyNumberFormat="1" applyFont="1" applyBorder="1" applyAlignment="1" applyProtection="1">
      <alignment horizontal="right" vertical="center"/>
    </xf>
    <xf numFmtId="164" fontId="0" fillId="0" borderId="9" xfId="0" applyNumberFormat="1" applyFont="1" applyBorder="1" applyAlignment="1" applyProtection="1">
      <alignment horizontal="right" vertical="center"/>
    </xf>
    <xf numFmtId="166" fontId="15" fillId="0" borderId="30" xfId="0" applyNumberFormat="1" applyFont="1" applyBorder="1" applyAlignment="1" applyProtection="1">
      <alignment horizontal="right" vertical="center"/>
    </xf>
    <xf numFmtId="164" fontId="0" fillId="0" borderId="33" xfId="0" applyNumberFormat="1" applyFont="1" applyBorder="1" applyAlignment="1" applyProtection="1">
      <alignment horizontal="right" vertical="center"/>
    </xf>
    <xf numFmtId="0" fontId="14" fillId="0" borderId="21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/>
    </xf>
    <xf numFmtId="0" fontId="16" fillId="0" borderId="25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horizontal="left" vertical="center"/>
    </xf>
    <xf numFmtId="0" fontId="14" fillId="0" borderId="24" xfId="0" applyFont="1" applyBorder="1" applyAlignment="1" applyProtection="1">
      <alignment horizontal="left" vertical="center"/>
    </xf>
    <xf numFmtId="0" fontId="14" fillId="0" borderId="28" xfId="0" applyFont="1" applyBorder="1" applyAlignment="1" applyProtection="1">
      <alignment horizontal="left" vertical="center"/>
    </xf>
    <xf numFmtId="0" fontId="14" fillId="0" borderId="25" xfId="0" applyFont="1" applyBorder="1" applyAlignment="1" applyProtection="1">
      <alignment horizontal="left" vertical="center"/>
    </xf>
    <xf numFmtId="0" fontId="14" fillId="0" borderId="27" xfId="0" applyFont="1" applyBorder="1" applyAlignment="1" applyProtection="1">
      <alignment horizontal="left" vertical="center"/>
    </xf>
    <xf numFmtId="0" fontId="12" fillId="0" borderId="34" xfId="0" applyFont="1" applyBorder="1" applyAlignment="1" applyProtection="1">
      <alignment horizontal="center" vertical="center"/>
    </xf>
    <xf numFmtId="0" fontId="17" fillId="0" borderId="35" xfId="0" applyFont="1" applyBorder="1" applyAlignment="1" applyProtection="1">
      <alignment horizontal="left" vertical="center"/>
    </xf>
    <xf numFmtId="0" fontId="12" fillId="0" borderId="36" xfId="0" applyFont="1" applyBorder="1" applyAlignment="1" applyProtection="1">
      <alignment horizontal="left" vertical="center"/>
    </xf>
    <xf numFmtId="0" fontId="12" fillId="0" borderId="37" xfId="0" applyFont="1" applyBorder="1" applyAlignment="1" applyProtection="1">
      <alignment horizontal="left" vertical="center"/>
    </xf>
    <xf numFmtId="166" fontId="15" fillId="0" borderId="38" xfId="0" applyNumberFormat="1" applyFont="1" applyBorder="1" applyAlignment="1" applyProtection="1">
      <alignment horizontal="right" vertical="center"/>
    </xf>
    <xf numFmtId="0" fontId="12" fillId="0" borderId="39" xfId="0" applyFont="1" applyBorder="1" applyAlignment="1" applyProtection="1">
      <alignment horizontal="left" vertical="center"/>
    </xf>
    <xf numFmtId="0" fontId="12" fillId="0" borderId="38" xfId="0" applyFont="1" applyBorder="1" applyAlignment="1" applyProtection="1">
      <alignment horizontal="left" vertical="center"/>
    </xf>
    <xf numFmtId="0" fontId="12" fillId="0" borderId="40" xfId="0" applyFont="1" applyBorder="1" applyAlignment="1" applyProtection="1">
      <alignment horizontal="left" vertical="center"/>
    </xf>
    <xf numFmtId="166" fontId="0" fillId="0" borderId="38" xfId="0" applyNumberFormat="1" applyFont="1" applyBorder="1" applyAlignment="1" applyProtection="1">
      <alignment horizontal="right" vertical="center"/>
    </xf>
    <xf numFmtId="164" fontId="0" fillId="0" borderId="41" xfId="0" applyNumberFormat="1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 vertical="center"/>
    </xf>
    <xf numFmtId="0" fontId="12" fillId="0" borderId="41" xfId="0" applyFont="1" applyBorder="1" applyAlignment="1" applyProtection="1">
      <alignment horizontal="left" vertical="center"/>
    </xf>
    <xf numFmtId="167" fontId="4" fillId="0" borderId="37" xfId="0" applyNumberFormat="1" applyFont="1" applyBorder="1" applyAlignment="1" applyProtection="1">
      <alignment horizontal="right" vertical="center"/>
    </xf>
    <xf numFmtId="0" fontId="12" fillId="0" borderId="42" xfId="0" applyFont="1" applyBorder="1" applyAlignment="1" applyProtection="1">
      <alignment horizontal="left" vertical="center"/>
    </xf>
    <xf numFmtId="0" fontId="12" fillId="0" borderId="43" xfId="0" applyFont="1" applyBorder="1" applyAlignment="1" applyProtection="1">
      <alignment horizontal="left" vertical="center"/>
    </xf>
    <xf numFmtId="0" fontId="12" fillId="0" borderId="44" xfId="0" applyFont="1" applyBorder="1" applyAlignment="1" applyProtection="1">
      <alignment horizontal="center" vertical="center"/>
    </xf>
    <xf numFmtId="166" fontId="15" fillId="0" borderId="20" xfId="0" applyNumberFormat="1" applyFont="1" applyBorder="1" applyAlignment="1" applyProtection="1">
      <alignment horizontal="right" vertical="center"/>
    </xf>
    <xf numFmtId="0" fontId="17" fillId="0" borderId="38" xfId="0" applyFont="1" applyBorder="1" applyAlignment="1" applyProtection="1">
      <alignment horizontal="left" vertical="center"/>
    </xf>
    <xf numFmtId="166" fontId="0" fillId="0" borderId="20" xfId="0" applyNumberFormat="1" applyFont="1" applyBorder="1" applyAlignment="1" applyProtection="1">
      <alignment horizontal="right" vertical="center"/>
    </xf>
    <xf numFmtId="164" fontId="0" fillId="0" borderId="22" xfId="0" applyNumberFormat="1" applyFont="1" applyBorder="1" applyAlignment="1" applyProtection="1">
      <alignment horizontal="right" vertical="center"/>
    </xf>
    <xf numFmtId="0" fontId="12" fillId="0" borderId="45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left" vertical="center"/>
    </xf>
    <xf numFmtId="0" fontId="12" fillId="0" borderId="30" xfId="0" applyFont="1" applyBorder="1" applyAlignment="1" applyProtection="1">
      <alignment horizontal="left" vertical="center"/>
    </xf>
    <xf numFmtId="0" fontId="12" fillId="0" borderId="31" xfId="0" applyFont="1" applyBorder="1" applyAlignment="1" applyProtection="1">
      <alignment horizontal="left" vertical="center"/>
    </xf>
    <xf numFmtId="166" fontId="15" fillId="0" borderId="46" xfId="0" applyNumberFormat="1" applyFont="1" applyBorder="1" applyAlignment="1" applyProtection="1">
      <alignment horizontal="right" vertical="center"/>
    </xf>
    <xf numFmtId="166" fontId="15" fillId="0" borderId="21" xfId="0" applyNumberFormat="1" applyFont="1" applyBorder="1" applyAlignment="1" applyProtection="1">
      <alignment horizontal="right" vertical="center"/>
    </xf>
    <xf numFmtId="164" fontId="15" fillId="0" borderId="9" xfId="0" applyNumberFormat="1" applyFont="1" applyBorder="1" applyAlignment="1" applyProtection="1">
      <alignment horizontal="right" vertical="center"/>
    </xf>
    <xf numFmtId="0" fontId="14" fillId="0" borderId="2" xfId="0" applyFont="1" applyBorder="1" applyAlignment="1" applyProtection="1">
      <alignment horizontal="left" vertical="top"/>
    </xf>
    <xf numFmtId="0" fontId="12" fillId="0" borderId="47" xfId="0" applyFont="1" applyBorder="1" applyAlignment="1" applyProtection="1">
      <alignment horizontal="left" vertical="center"/>
    </xf>
    <xf numFmtId="0" fontId="12" fillId="0" borderId="48" xfId="0" applyFont="1" applyBorder="1" applyAlignment="1" applyProtection="1">
      <alignment horizontal="left" vertical="center"/>
    </xf>
    <xf numFmtId="0" fontId="12" fillId="0" borderId="49" xfId="0" applyFont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horizontal="left" vertical="center"/>
    </xf>
    <xf numFmtId="0" fontId="12" fillId="0" borderId="51" xfId="0" applyFont="1" applyBorder="1" applyAlignment="1" applyProtection="1">
      <alignment horizontal="left"/>
    </xf>
    <xf numFmtId="0" fontId="12" fillId="0" borderId="42" xfId="0" applyFont="1" applyBorder="1" applyAlignment="1" applyProtection="1">
      <alignment horizontal="left"/>
    </xf>
    <xf numFmtId="2" fontId="4" fillId="0" borderId="41" xfId="0" applyNumberFormat="1" applyFont="1" applyBorder="1" applyAlignment="1" applyProtection="1">
      <alignment horizontal="right" vertical="center"/>
    </xf>
    <xf numFmtId="0" fontId="4" fillId="0" borderId="27" xfId="0" applyFont="1" applyBorder="1" applyAlignment="1" applyProtection="1">
      <alignment horizontal="left" vertical="center"/>
    </xf>
    <xf numFmtId="166" fontId="4" fillId="0" borderId="41" xfId="0" applyNumberFormat="1" applyFont="1" applyBorder="1" applyAlignment="1" applyProtection="1">
      <alignment horizontal="left" vertical="center"/>
    </xf>
    <xf numFmtId="166" fontId="15" fillId="0" borderId="42" xfId="0" applyNumberFormat="1" applyFont="1" applyBorder="1" applyAlignment="1" applyProtection="1">
      <alignment horizontal="right" vertical="center"/>
    </xf>
    <xf numFmtId="0" fontId="12" fillId="0" borderId="52" xfId="0" applyFont="1" applyBorder="1" applyAlignment="1" applyProtection="1">
      <alignment horizontal="left" vertical="center"/>
    </xf>
    <xf numFmtId="0" fontId="18" fillId="0" borderId="53" xfId="0" applyFont="1" applyBorder="1" applyAlignment="1" applyProtection="1">
      <alignment horizontal="left" vertical="top"/>
    </xf>
    <xf numFmtId="0" fontId="12" fillId="0" borderId="54" xfId="0" applyFont="1" applyBorder="1" applyAlignment="1" applyProtection="1">
      <alignment horizontal="left" vertical="center"/>
    </xf>
    <xf numFmtId="0" fontId="12" fillId="0" borderId="35" xfId="0" applyFont="1" applyBorder="1" applyAlignment="1" applyProtection="1">
      <alignment horizontal="left" vertical="center"/>
    </xf>
    <xf numFmtId="0" fontId="19" fillId="0" borderId="34" xfId="0" applyFont="1" applyBorder="1" applyAlignment="1" applyProtection="1">
      <alignment horizontal="center" vertical="center"/>
    </xf>
    <xf numFmtId="164" fontId="5" fillId="0" borderId="38" xfId="0" applyNumberFormat="1" applyFont="1" applyBorder="1" applyAlignment="1" applyProtection="1">
      <alignment horizontal="right" vertical="center"/>
    </xf>
    <xf numFmtId="0" fontId="19" fillId="0" borderId="4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166" fontId="5" fillId="0" borderId="41" xfId="0" applyNumberFormat="1" applyFont="1" applyBorder="1" applyAlignment="1" applyProtection="1">
      <alignment horizontal="right" vertical="center"/>
    </xf>
    <xf numFmtId="166" fontId="5" fillId="0" borderId="38" xfId="0" applyNumberFormat="1" applyFont="1" applyBorder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166" fontId="20" fillId="0" borderId="18" xfId="0" applyNumberFormat="1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left" vertical="center"/>
    </xf>
    <xf numFmtId="0" fontId="14" fillId="0" borderId="53" xfId="0" applyFont="1" applyBorder="1" applyAlignment="1" applyProtection="1">
      <alignment horizontal="left" vertical="top"/>
    </xf>
    <xf numFmtId="0" fontId="19" fillId="0" borderId="35" xfId="0" applyFont="1" applyBorder="1" applyAlignment="1" applyProtection="1">
      <alignment horizontal="left" vertical="center"/>
    </xf>
    <xf numFmtId="0" fontId="19" fillId="0" borderId="50" xfId="0" applyFont="1" applyBorder="1" applyAlignment="1" applyProtection="1">
      <alignment horizontal="left" vertical="center"/>
    </xf>
    <xf numFmtId="0" fontId="12" fillId="0" borderId="8" xfId="0" applyFont="1" applyBorder="1" applyAlignment="1" applyProtection="1">
      <alignment horizontal="left"/>
    </xf>
    <xf numFmtId="0" fontId="12" fillId="0" borderId="55" xfId="0" applyFont="1" applyBorder="1" applyAlignment="1" applyProtection="1">
      <alignment horizontal="left" vertical="center"/>
    </xf>
    <xf numFmtId="0" fontId="12" fillId="0" borderId="46" xfId="0" applyFont="1" applyBorder="1" applyAlignment="1" applyProtection="1">
      <alignment horizontal="left"/>
    </xf>
    <xf numFmtId="0" fontId="12" fillId="0" borderId="56" xfId="0" applyFont="1" applyBorder="1" applyAlignment="1" applyProtection="1">
      <alignment horizontal="left" vertical="center"/>
    </xf>
    <xf numFmtId="0" fontId="12" fillId="0" borderId="33" xfId="0" applyFont="1" applyBorder="1" applyAlignment="1" applyProtection="1">
      <alignment horizontal="left" vertical="center"/>
    </xf>
    <xf numFmtId="0" fontId="0" fillId="0" borderId="0" xfId="0" applyFill="1" applyAlignment="1">
      <alignment horizontal="left" vertical="top"/>
      <protection locked="0"/>
    </xf>
    <xf numFmtId="0" fontId="0" fillId="0" borderId="0" xfId="0" applyFill="1" applyAlignment="1">
      <alignment horizontal="left" vertical="top" wrapText="1"/>
      <protection locked="0"/>
    </xf>
    <xf numFmtId="2" fontId="0" fillId="0" borderId="0" xfId="0" applyNumberFormat="1" applyAlignment="1">
      <alignment horizontal="right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3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15" xfId="0" applyFont="1" applyBorder="1" applyAlignment="1" applyProtection="1">
      <alignment horizontal="left" vertical="center" wrapText="1"/>
    </xf>
    <xf numFmtId="0" fontId="13" fillId="0" borderId="56" xfId="0" applyFont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14" fillId="0" borderId="46" xfId="0" applyFont="1" applyBorder="1" applyAlignment="1" applyProtection="1">
      <alignment horizontal="left" vertical="center"/>
    </xf>
    <xf numFmtId="0" fontId="14" fillId="0" borderId="9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56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center" vertical="center"/>
    </xf>
    <xf numFmtId="14" fontId="12" fillId="0" borderId="18" xfId="0" applyNumberFormat="1" applyFont="1" applyBorder="1" applyAlignment="1" applyProtection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showGridLines="0" workbookViewId="0">
      <pane ySplit="3" topLeftCell="A7" activePane="bottomLeft" state="frozenSplit"/>
      <selection pane="bottomLeft" activeCell="G3" sqref="G3"/>
    </sheetView>
  </sheetViews>
  <sheetFormatPr defaultColWidth="10.5" defaultRowHeight="12" customHeight="1"/>
  <cols>
    <col min="1" max="1" width="3" style="6" customWidth="1"/>
    <col min="2" max="2" width="2.5" style="6" customWidth="1"/>
    <col min="3" max="3" width="3.83203125" style="6" customWidth="1"/>
    <col min="4" max="4" width="11.6640625" style="6" customWidth="1"/>
    <col min="5" max="5" width="14.83203125" style="6" customWidth="1"/>
    <col min="6" max="6" width="0.5" style="6" customWidth="1"/>
    <col min="7" max="7" width="3.1640625" style="6" customWidth="1"/>
    <col min="8" max="8" width="3" style="6" customWidth="1"/>
    <col min="9" max="9" width="12.33203125" style="6" customWidth="1"/>
    <col min="10" max="10" width="16.1640625" style="6" customWidth="1"/>
    <col min="11" max="11" width="0.6640625" style="6" customWidth="1"/>
    <col min="12" max="12" width="3" style="6" customWidth="1"/>
    <col min="13" max="13" width="3.6640625" style="6" customWidth="1"/>
    <col min="14" max="14" width="9" style="6" customWidth="1"/>
    <col min="15" max="15" width="4.33203125" style="6" customWidth="1"/>
    <col min="16" max="16" width="15.33203125" style="6" customWidth="1"/>
    <col min="17" max="17" width="7.5" style="6" customWidth="1"/>
    <col min="18" max="18" width="14.5" style="6" customWidth="1"/>
    <col min="19" max="19" width="0.5" style="6" customWidth="1"/>
    <col min="20" max="16384" width="10.5" style="1"/>
  </cols>
  <sheetData>
    <row r="1" spans="1:19" s="6" customFormat="1" ht="14.25" customHeight="1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40"/>
      <c r="P1" s="39"/>
      <c r="Q1" s="39"/>
      <c r="R1" s="39"/>
      <c r="S1" s="41"/>
    </row>
    <row r="2" spans="1:19" s="6" customFormat="1" ht="21" customHeight="1">
      <c r="A2" s="42"/>
      <c r="B2" s="43"/>
      <c r="C2" s="43"/>
      <c r="D2" s="43"/>
      <c r="E2" s="43"/>
      <c r="F2" s="43"/>
      <c r="G2" s="44" t="s">
        <v>217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5"/>
    </row>
    <row r="3" spans="1:19" s="6" customFormat="1" ht="12" customHeight="1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8"/>
    </row>
    <row r="4" spans="1:19" s="6" customFormat="1" ht="9" customHeight="1" thickBot="1">
      <c r="A4" s="4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1"/>
      <c r="P4" s="50"/>
      <c r="Q4" s="50"/>
      <c r="R4" s="50"/>
      <c r="S4" s="52"/>
    </row>
    <row r="5" spans="1:19" s="6" customFormat="1" ht="24.75" customHeight="1">
      <c r="A5" s="53"/>
      <c r="B5" s="51" t="s">
        <v>128</v>
      </c>
      <c r="C5" s="51"/>
      <c r="D5" s="51"/>
      <c r="E5" s="170" t="s">
        <v>129</v>
      </c>
      <c r="F5" s="171"/>
      <c r="G5" s="171"/>
      <c r="H5" s="171"/>
      <c r="I5" s="171"/>
      <c r="J5" s="171"/>
      <c r="K5" s="171"/>
      <c r="L5" s="171"/>
      <c r="M5" s="172"/>
      <c r="N5" s="51"/>
      <c r="O5" s="51"/>
      <c r="P5" s="51" t="s">
        <v>130</v>
      </c>
      <c r="Q5" s="54"/>
      <c r="R5" s="55"/>
      <c r="S5" s="56"/>
    </row>
    <row r="6" spans="1:19" s="6" customFormat="1" ht="24.75" customHeight="1">
      <c r="A6" s="53"/>
      <c r="B6" s="51" t="s">
        <v>131</v>
      </c>
      <c r="C6" s="51"/>
      <c r="D6" s="51"/>
      <c r="E6" s="173" t="s">
        <v>132</v>
      </c>
      <c r="F6" s="174"/>
      <c r="G6" s="174"/>
      <c r="H6" s="174"/>
      <c r="I6" s="174"/>
      <c r="J6" s="174"/>
      <c r="K6" s="174"/>
      <c r="L6" s="174"/>
      <c r="M6" s="175"/>
      <c r="N6" s="51"/>
      <c r="O6" s="51"/>
      <c r="P6" s="51" t="s">
        <v>133</v>
      </c>
      <c r="Q6" s="57"/>
      <c r="R6" s="58"/>
      <c r="S6" s="56"/>
    </row>
    <row r="7" spans="1:19" s="6" customFormat="1" ht="24.75" customHeight="1" thickBot="1">
      <c r="A7" s="53"/>
      <c r="B7" s="51"/>
      <c r="C7" s="51"/>
      <c r="D7" s="51"/>
      <c r="E7" s="176" t="s">
        <v>134</v>
      </c>
      <c r="F7" s="177"/>
      <c r="G7" s="177"/>
      <c r="H7" s="177"/>
      <c r="I7" s="177"/>
      <c r="J7" s="177"/>
      <c r="K7" s="177"/>
      <c r="L7" s="177"/>
      <c r="M7" s="178"/>
      <c r="N7" s="51"/>
      <c r="O7" s="51"/>
      <c r="P7" s="51" t="s">
        <v>135</v>
      </c>
      <c r="Q7" s="59"/>
      <c r="R7" s="60"/>
      <c r="S7" s="56"/>
    </row>
    <row r="8" spans="1:19" s="6" customFormat="1" ht="24.75" customHeight="1" thickBot="1">
      <c r="A8" s="53"/>
      <c r="B8" s="179"/>
      <c r="C8" s="179"/>
      <c r="D8" s="179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 t="s">
        <v>136</v>
      </c>
      <c r="Q8" s="51" t="s">
        <v>137</v>
      </c>
      <c r="R8" s="51"/>
      <c r="S8" s="56"/>
    </row>
    <row r="9" spans="1:19" s="6" customFormat="1" ht="24.75" customHeight="1" thickBot="1">
      <c r="A9" s="53"/>
      <c r="B9" s="51" t="s">
        <v>138</v>
      </c>
      <c r="C9" s="51"/>
      <c r="D9" s="51"/>
      <c r="E9" s="180" t="s">
        <v>134</v>
      </c>
      <c r="F9" s="181"/>
      <c r="G9" s="181"/>
      <c r="H9" s="181"/>
      <c r="I9" s="181"/>
      <c r="J9" s="181"/>
      <c r="K9" s="181"/>
      <c r="L9" s="181"/>
      <c r="M9" s="182"/>
      <c r="N9" s="51"/>
      <c r="O9" s="51"/>
      <c r="P9" s="61"/>
      <c r="Q9" s="62"/>
      <c r="R9" s="63"/>
      <c r="S9" s="56"/>
    </row>
    <row r="10" spans="1:19" s="6" customFormat="1" ht="24.75" customHeight="1" thickBot="1">
      <c r="A10" s="53"/>
      <c r="B10" s="51" t="s">
        <v>139</v>
      </c>
      <c r="C10" s="51"/>
      <c r="D10" s="51"/>
      <c r="E10" s="167" t="s">
        <v>134</v>
      </c>
      <c r="F10" s="168"/>
      <c r="G10" s="168"/>
      <c r="H10" s="168"/>
      <c r="I10" s="168"/>
      <c r="J10" s="168"/>
      <c r="K10" s="168"/>
      <c r="L10" s="168"/>
      <c r="M10" s="169"/>
      <c r="N10" s="51"/>
      <c r="O10" s="51"/>
      <c r="P10" s="61"/>
      <c r="Q10" s="62"/>
      <c r="R10" s="63"/>
      <c r="S10" s="56"/>
    </row>
    <row r="11" spans="1:19" s="6" customFormat="1" ht="24.75" customHeight="1" thickBot="1">
      <c r="A11" s="53"/>
      <c r="B11" s="51" t="s">
        <v>140</v>
      </c>
      <c r="C11" s="51"/>
      <c r="D11" s="51"/>
      <c r="E11" s="167" t="s">
        <v>134</v>
      </c>
      <c r="F11" s="168"/>
      <c r="G11" s="168"/>
      <c r="H11" s="168"/>
      <c r="I11" s="168"/>
      <c r="J11" s="168"/>
      <c r="K11" s="168"/>
      <c r="L11" s="168"/>
      <c r="M11" s="169"/>
      <c r="N11" s="51"/>
      <c r="O11" s="51"/>
      <c r="P11" s="61"/>
      <c r="Q11" s="62"/>
      <c r="R11" s="63"/>
      <c r="S11" s="56"/>
    </row>
    <row r="12" spans="1:19" s="6" customFormat="1" ht="21.75" customHeight="1" thickBot="1">
      <c r="A12" s="64"/>
      <c r="B12" s="185" t="s">
        <v>141</v>
      </c>
      <c r="C12" s="185"/>
      <c r="D12" s="185"/>
      <c r="E12" s="186" t="s">
        <v>142</v>
      </c>
      <c r="F12" s="187"/>
      <c r="G12" s="187"/>
      <c r="H12" s="187"/>
      <c r="I12" s="187"/>
      <c r="J12" s="187"/>
      <c r="K12" s="187"/>
      <c r="L12" s="187"/>
      <c r="M12" s="188"/>
      <c r="N12" s="65"/>
      <c r="O12" s="65"/>
      <c r="P12" s="66"/>
      <c r="Q12" s="189"/>
      <c r="R12" s="190"/>
      <c r="S12" s="67"/>
    </row>
    <row r="13" spans="1:19" s="6" customFormat="1" ht="10.5" customHeight="1" thickBot="1">
      <c r="A13" s="64"/>
      <c r="B13" s="65"/>
      <c r="C13" s="65"/>
      <c r="D13" s="65"/>
      <c r="E13" s="68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8"/>
      <c r="Q13" s="68"/>
      <c r="R13" s="65"/>
      <c r="S13" s="67"/>
    </row>
    <row r="14" spans="1:19" s="6" customFormat="1" ht="18.75" customHeight="1" thickBot="1">
      <c r="A14" s="53"/>
      <c r="B14" s="51"/>
      <c r="C14" s="51"/>
      <c r="D14" s="51"/>
      <c r="E14" s="69" t="s">
        <v>143</v>
      </c>
      <c r="F14" s="51"/>
      <c r="G14" s="65"/>
      <c r="H14" s="51" t="s">
        <v>144</v>
      </c>
      <c r="I14" s="65"/>
      <c r="J14" s="51"/>
      <c r="K14" s="51"/>
      <c r="L14" s="51"/>
      <c r="M14" s="51"/>
      <c r="N14" s="51"/>
      <c r="O14" s="51"/>
      <c r="P14" s="51" t="s">
        <v>145</v>
      </c>
      <c r="Q14" s="70"/>
      <c r="R14" s="55"/>
      <c r="S14" s="56"/>
    </row>
    <row r="15" spans="1:19" s="6" customFormat="1" ht="18.75" customHeight="1" thickBot="1">
      <c r="A15" s="53"/>
      <c r="B15" s="51"/>
      <c r="C15" s="51"/>
      <c r="D15" s="51"/>
      <c r="E15" s="66"/>
      <c r="F15" s="51"/>
      <c r="G15" s="65"/>
      <c r="H15" s="191">
        <v>44532</v>
      </c>
      <c r="I15" s="192"/>
      <c r="J15" s="51"/>
      <c r="K15" s="51"/>
      <c r="L15" s="51"/>
      <c r="M15" s="51"/>
      <c r="N15" s="51"/>
      <c r="O15" s="51"/>
      <c r="P15" s="71" t="s">
        <v>146</v>
      </c>
      <c r="Q15" s="72"/>
      <c r="R15" s="60"/>
      <c r="S15" s="56"/>
    </row>
    <row r="16" spans="1:19" s="6" customFormat="1" ht="9" customHeight="1">
      <c r="A16" s="73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5"/>
    </row>
    <row r="17" spans="1:19" s="6" customFormat="1" ht="20.25" customHeight="1">
      <c r="A17" s="76"/>
      <c r="B17" s="77"/>
      <c r="C17" s="77"/>
      <c r="D17" s="77"/>
      <c r="E17" s="78" t="s">
        <v>147</v>
      </c>
      <c r="F17" s="77"/>
      <c r="G17" s="77"/>
      <c r="H17" s="77"/>
      <c r="I17" s="77"/>
      <c r="J17" s="77"/>
      <c r="K17" s="77"/>
      <c r="L17" s="77"/>
      <c r="M17" s="77"/>
      <c r="N17" s="77"/>
      <c r="O17" s="74"/>
      <c r="P17" s="77"/>
      <c r="Q17" s="77"/>
      <c r="R17" s="77"/>
      <c r="S17" s="79"/>
    </row>
    <row r="18" spans="1:19" s="6" customFormat="1" ht="21.75" customHeight="1">
      <c r="A18" s="80" t="s">
        <v>148</v>
      </c>
      <c r="B18" s="81"/>
      <c r="C18" s="81"/>
      <c r="D18" s="82"/>
      <c r="E18" s="83" t="s">
        <v>149</v>
      </c>
      <c r="F18" s="82"/>
      <c r="G18" s="83" t="s">
        <v>150</v>
      </c>
      <c r="H18" s="81"/>
      <c r="I18" s="82"/>
      <c r="J18" s="83" t="s">
        <v>151</v>
      </c>
      <c r="K18" s="81"/>
      <c r="L18" s="83" t="s">
        <v>152</v>
      </c>
      <c r="M18" s="81"/>
      <c r="N18" s="81"/>
      <c r="O18" s="84"/>
      <c r="P18" s="82"/>
      <c r="Q18" s="83" t="s">
        <v>153</v>
      </c>
      <c r="R18" s="81"/>
      <c r="S18" s="85"/>
    </row>
    <row r="19" spans="1:19" s="6" customFormat="1" ht="19.5" customHeight="1">
      <c r="A19" s="86"/>
      <c r="B19" s="87"/>
      <c r="C19" s="87"/>
      <c r="D19" s="88">
        <v>0</v>
      </c>
      <c r="E19" s="89">
        <v>0</v>
      </c>
      <c r="F19" s="90"/>
      <c r="G19" s="91"/>
      <c r="H19" s="87"/>
      <c r="I19" s="88">
        <v>0</v>
      </c>
      <c r="J19" s="89">
        <v>0</v>
      </c>
      <c r="K19" s="92"/>
      <c r="L19" s="91"/>
      <c r="M19" s="87"/>
      <c r="N19" s="87"/>
      <c r="O19" s="93"/>
      <c r="P19" s="88">
        <v>0</v>
      </c>
      <c r="Q19" s="91"/>
      <c r="R19" s="94">
        <v>0</v>
      </c>
      <c r="S19" s="95"/>
    </row>
    <row r="20" spans="1:19" s="6" customFormat="1" ht="20.25" customHeight="1">
      <c r="A20" s="76"/>
      <c r="B20" s="77"/>
      <c r="C20" s="77"/>
      <c r="D20" s="77"/>
      <c r="E20" s="78" t="s">
        <v>154</v>
      </c>
      <c r="F20" s="77"/>
      <c r="G20" s="77"/>
      <c r="H20" s="77"/>
      <c r="I20" s="77"/>
      <c r="J20" s="96" t="s">
        <v>155</v>
      </c>
      <c r="K20" s="77"/>
      <c r="L20" s="77"/>
      <c r="M20" s="77"/>
      <c r="N20" s="77"/>
      <c r="O20" s="74"/>
      <c r="P20" s="77"/>
      <c r="Q20" s="77"/>
      <c r="R20" s="77"/>
      <c r="S20" s="79"/>
    </row>
    <row r="21" spans="1:19" s="6" customFormat="1" ht="19.5" customHeight="1">
      <c r="A21" s="97" t="s">
        <v>156</v>
      </c>
      <c r="B21" s="98"/>
      <c r="C21" s="99" t="s">
        <v>157</v>
      </c>
      <c r="D21" s="100"/>
      <c r="E21" s="100"/>
      <c r="F21" s="101"/>
      <c r="G21" s="97" t="s">
        <v>158</v>
      </c>
      <c r="H21" s="102"/>
      <c r="I21" s="99" t="s">
        <v>159</v>
      </c>
      <c r="J21" s="100"/>
      <c r="K21" s="100"/>
      <c r="L21" s="97" t="s">
        <v>160</v>
      </c>
      <c r="M21" s="102"/>
      <c r="N21" s="99" t="s">
        <v>161</v>
      </c>
      <c r="O21" s="103"/>
      <c r="P21" s="100"/>
      <c r="Q21" s="100"/>
      <c r="R21" s="100"/>
      <c r="S21" s="101"/>
    </row>
    <row r="22" spans="1:19" s="6" customFormat="1" ht="19.5" customHeight="1">
      <c r="A22" s="104" t="s">
        <v>11</v>
      </c>
      <c r="B22" s="105" t="s">
        <v>19</v>
      </c>
      <c r="C22" s="106"/>
      <c r="D22" s="107" t="s">
        <v>162</v>
      </c>
      <c r="E22" s="108">
        <v>0</v>
      </c>
      <c r="F22" s="109"/>
      <c r="G22" s="104" t="s">
        <v>18</v>
      </c>
      <c r="H22" s="110" t="s">
        <v>163</v>
      </c>
      <c r="I22" s="111"/>
      <c r="J22" s="112">
        <v>0</v>
      </c>
      <c r="K22" s="113"/>
      <c r="L22" s="104" t="s">
        <v>164</v>
      </c>
      <c r="M22" s="114" t="s">
        <v>165</v>
      </c>
      <c r="N22" s="115"/>
      <c r="O22" s="84"/>
      <c r="P22" s="115"/>
      <c r="Q22" s="116"/>
      <c r="R22" s="108">
        <v>0</v>
      </c>
      <c r="S22" s="109"/>
    </row>
    <row r="23" spans="1:19" s="6" customFormat="1" ht="19.5" customHeight="1">
      <c r="A23" s="104" t="s">
        <v>12</v>
      </c>
      <c r="B23" s="117"/>
      <c r="C23" s="118"/>
      <c r="D23" s="107" t="s">
        <v>166</v>
      </c>
      <c r="E23" s="108">
        <f>'3. Rozpočet - štandard na výšku'!G12</f>
        <v>0</v>
      </c>
      <c r="F23" s="109"/>
      <c r="G23" s="104" t="s">
        <v>167</v>
      </c>
      <c r="H23" s="51" t="s">
        <v>168</v>
      </c>
      <c r="I23" s="111"/>
      <c r="J23" s="112">
        <v>0</v>
      </c>
      <c r="K23" s="113"/>
      <c r="L23" s="104" t="s">
        <v>169</v>
      </c>
      <c r="M23" s="114" t="s">
        <v>170</v>
      </c>
      <c r="N23" s="115"/>
      <c r="O23" s="84"/>
      <c r="P23" s="115"/>
      <c r="Q23" s="116"/>
      <c r="R23" s="108">
        <v>0</v>
      </c>
      <c r="S23" s="109"/>
    </row>
    <row r="24" spans="1:19" s="6" customFormat="1" ht="19.5" customHeight="1">
      <c r="A24" s="104" t="s">
        <v>13</v>
      </c>
      <c r="B24" s="105" t="s">
        <v>171</v>
      </c>
      <c r="C24" s="106"/>
      <c r="D24" s="107" t="s">
        <v>162</v>
      </c>
      <c r="E24" s="108">
        <v>0</v>
      </c>
      <c r="F24" s="109"/>
      <c r="G24" s="104" t="s">
        <v>172</v>
      </c>
      <c r="H24" s="110" t="s">
        <v>173</v>
      </c>
      <c r="I24" s="111"/>
      <c r="J24" s="112">
        <v>0</v>
      </c>
      <c r="K24" s="113"/>
      <c r="L24" s="104" t="s">
        <v>174</v>
      </c>
      <c r="M24" s="114" t="s">
        <v>175</v>
      </c>
      <c r="N24" s="115"/>
      <c r="O24" s="84"/>
      <c r="P24" s="115"/>
      <c r="Q24" s="116"/>
      <c r="R24" s="108">
        <v>0</v>
      </c>
      <c r="S24" s="109"/>
    </row>
    <row r="25" spans="1:19" s="6" customFormat="1" ht="19.5" customHeight="1">
      <c r="A25" s="104" t="s">
        <v>14</v>
      </c>
      <c r="B25" s="117"/>
      <c r="C25" s="118"/>
      <c r="D25" s="107" t="s">
        <v>166</v>
      </c>
      <c r="E25" s="108">
        <v>0</v>
      </c>
      <c r="F25" s="109"/>
      <c r="G25" s="104" t="s">
        <v>176</v>
      </c>
      <c r="H25" s="110"/>
      <c r="I25" s="111"/>
      <c r="J25" s="112">
        <v>0</v>
      </c>
      <c r="K25" s="113"/>
      <c r="L25" s="104" t="s">
        <v>177</v>
      </c>
      <c r="M25" s="114" t="s">
        <v>178</v>
      </c>
      <c r="N25" s="115"/>
      <c r="O25" s="84"/>
      <c r="P25" s="115"/>
      <c r="Q25" s="116"/>
      <c r="R25" s="108">
        <v>0</v>
      </c>
      <c r="S25" s="109"/>
    </row>
    <row r="26" spans="1:19" s="6" customFormat="1" ht="19.5" customHeight="1">
      <c r="A26" s="104" t="s">
        <v>15</v>
      </c>
      <c r="B26" s="105" t="s">
        <v>179</v>
      </c>
      <c r="C26" s="106"/>
      <c r="D26" s="107" t="s">
        <v>162</v>
      </c>
      <c r="E26" s="108">
        <v>0</v>
      </c>
      <c r="F26" s="109"/>
      <c r="G26" s="119"/>
      <c r="H26" s="115"/>
      <c r="I26" s="111"/>
      <c r="J26" s="112"/>
      <c r="K26" s="113"/>
      <c r="L26" s="104" t="s">
        <v>180</v>
      </c>
      <c r="M26" s="114" t="s">
        <v>181</v>
      </c>
      <c r="N26" s="115"/>
      <c r="O26" s="84"/>
      <c r="P26" s="115"/>
      <c r="Q26" s="116"/>
      <c r="R26" s="108">
        <v>0</v>
      </c>
      <c r="S26" s="109"/>
    </row>
    <row r="27" spans="1:19" s="6" customFormat="1" ht="19.5" customHeight="1">
      <c r="A27" s="104" t="s">
        <v>16</v>
      </c>
      <c r="B27" s="117"/>
      <c r="C27" s="118"/>
      <c r="D27" s="107" t="s">
        <v>166</v>
      </c>
      <c r="E27" s="108">
        <v>0</v>
      </c>
      <c r="F27" s="109"/>
      <c r="G27" s="119"/>
      <c r="H27" s="115"/>
      <c r="I27" s="111"/>
      <c r="J27" s="112"/>
      <c r="K27" s="113"/>
      <c r="L27" s="104" t="s">
        <v>182</v>
      </c>
      <c r="M27" s="110" t="s">
        <v>183</v>
      </c>
      <c r="N27" s="115"/>
      <c r="O27" s="84"/>
      <c r="P27" s="115"/>
      <c r="Q27" s="111"/>
      <c r="R27" s="108">
        <v>0</v>
      </c>
      <c r="S27" s="109"/>
    </row>
    <row r="28" spans="1:19" s="6" customFormat="1" ht="19.5" customHeight="1">
      <c r="A28" s="104" t="s">
        <v>17</v>
      </c>
      <c r="B28" s="193" t="s">
        <v>184</v>
      </c>
      <c r="C28" s="193"/>
      <c r="D28" s="193"/>
      <c r="E28" s="120">
        <f>SUM(E22:E27)</f>
        <v>0</v>
      </c>
      <c r="F28" s="79"/>
      <c r="G28" s="104" t="s">
        <v>185</v>
      </c>
      <c r="H28" s="121" t="s">
        <v>186</v>
      </c>
      <c r="I28" s="111"/>
      <c r="J28" s="122"/>
      <c r="K28" s="123"/>
      <c r="L28" s="104" t="s">
        <v>187</v>
      </c>
      <c r="M28" s="121" t="s">
        <v>188</v>
      </c>
      <c r="N28" s="115"/>
      <c r="O28" s="84"/>
      <c r="P28" s="115"/>
      <c r="Q28" s="111"/>
      <c r="R28" s="120">
        <v>0</v>
      </c>
      <c r="S28" s="79"/>
    </row>
    <row r="29" spans="1:19" s="6" customFormat="1" ht="19.5" customHeight="1">
      <c r="A29" s="124" t="s">
        <v>189</v>
      </c>
      <c r="B29" s="125" t="s">
        <v>190</v>
      </c>
      <c r="C29" s="126"/>
      <c r="D29" s="127"/>
      <c r="E29" s="128">
        <v>0</v>
      </c>
      <c r="F29" s="75"/>
      <c r="G29" s="124" t="s">
        <v>191</v>
      </c>
      <c r="H29" s="125" t="s">
        <v>192</v>
      </c>
      <c r="I29" s="127"/>
      <c r="J29" s="129">
        <v>0</v>
      </c>
      <c r="K29" s="130"/>
      <c r="L29" s="124" t="s">
        <v>193</v>
      </c>
      <c r="M29" s="125" t="s">
        <v>194</v>
      </c>
      <c r="N29" s="126"/>
      <c r="O29" s="74"/>
      <c r="P29" s="126"/>
      <c r="Q29" s="127"/>
      <c r="R29" s="128">
        <v>0</v>
      </c>
      <c r="S29" s="75"/>
    </row>
    <row r="30" spans="1:19" s="6" customFormat="1" ht="19.5" customHeight="1">
      <c r="A30" s="131" t="s">
        <v>139</v>
      </c>
      <c r="B30" s="50"/>
      <c r="C30" s="50"/>
      <c r="D30" s="50"/>
      <c r="E30" s="50"/>
      <c r="F30" s="132"/>
      <c r="G30" s="133"/>
      <c r="H30" s="50"/>
      <c r="I30" s="50"/>
      <c r="J30" s="50"/>
      <c r="K30" s="50"/>
      <c r="L30" s="97" t="s">
        <v>195</v>
      </c>
      <c r="M30" s="82"/>
      <c r="N30" s="99" t="s">
        <v>196</v>
      </c>
      <c r="O30" s="103"/>
      <c r="P30" s="81"/>
      <c r="Q30" s="81"/>
      <c r="R30" s="81"/>
      <c r="S30" s="85"/>
    </row>
    <row r="31" spans="1:19" s="6" customFormat="1" ht="19.5" customHeight="1">
      <c r="A31" s="53"/>
      <c r="B31" s="51"/>
      <c r="C31" s="51"/>
      <c r="D31" s="51"/>
      <c r="E31" s="51"/>
      <c r="F31" s="134"/>
      <c r="G31" s="135"/>
      <c r="H31" s="51"/>
      <c r="I31" s="51"/>
      <c r="J31" s="51"/>
      <c r="K31" s="51"/>
      <c r="L31" s="104" t="s">
        <v>197</v>
      </c>
      <c r="M31" s="110" t="s">
        <v>198</v>
      </c>
      <c r="N31" s="115"/>
      <c r="O31" s="84"/>
      <c r="P31" s="115"/>
      <c r="Q31" s="111"/>
      <c r="R31" s="120">
        <f>E28</f>
        <v>0</v>
      </c>
      <c r="S31" s="79"/>
    </row>
    <row r="32" spans="1:19" s="6" customFormat="1" ht="19.5" customHeight="1" thickBot="1">
      <c r="A32" s="136" t="s">
        <v>199</v>
      </c>
      <c r="B32" s="84"/>
      <c r="C32" s="84"/>
      <c r="D32" s="84"/>
      <c r="E32" s="84"/>
      <c r="F32" s="118"/>
      <c r="G32" s="137" t="s">
        <v>200</v>
      </c>
      <c r="H32" s="84"/>
      <c r="I32" s="84"/>
      <c r="J32" s="84"/>
      <c r="K32" s="84"/>
      <c r="L32" s="104" t="s">
        <v>201</v>
      </c>
      <c r="M32" s="114" t="s">
        <v>202</v>
      </c>
      <c r="N32" s="138">
        <v>20</v>
      </c>
      <c r="O32" s="139" t="s">
        <v>203</v>
      </c>
      <c r="P32" s="140">
        <f>R31</f>
        <v>0</v>
      </c>
      <c r="Q32" s="111"/>
      <c r="R32" s="141">
        <f>R31*0.2</f>
        <v>0</v>
      </c>
      <c r="S32" s="142"/>
    </row>
    <row r="33" spans="1:19" s="6" customFormat="1" ht="12.75" hidden="1" customHeight="1">
      <c r="A33" s="143"/>
      <c r="B33" s="144"/>
      <c r="C33" s="144"/>
      <c r="D33" s="144"/>
      <c r="E33" s="144"/>
      <c r="F33" s="106"/>
      <c r="G33" s="145"/>
      <c r="H33" s="144"/>
      <c r="I33" s="144"/>
      <c r="J33" s="144"/>
      <c r="K33" s="144"/>
      <c r="L33" s="146"/>
      <c r="M33" s="147"/>
      <c r="N33" s="148"/>
      <c r="O33" s="149"/>
      <c r="P33" s="150"/>
      <c r="Q33" s="148"/>
      <c r="R33" s="151"/>
      <c r="S33" s="109"/>
    </row>
    <row r="34" spans="1:19" s="6" customFormat="1" ht="35.25" customHeight="1" thickBot="1">
      <c r="A34" s="152" t="s">
        <v>138</v>
      </c>
      <c r="B34" s="153"/>
      <c r="C34" s="153"/>
      <c r="D34" s="153"/>
      <c r="E34" s="51"/>
      <c r="F34" s="134"/>
      <c r="G34" s="135"/>
      <c r="H34" s="51"/>
      <c r="I34" s="51"/>
      <c r="J34" s="51"/>
      <c r="K34" s="51"/>
      <c r="L34" s="124" t="s">
        <v>204</v>
      </c>
      <c r="M34" s="183" t="s">
        <v>205</v>
      </c>
      <c r="N34" s="184"/>
      <c r="O34" s="184"/>
      <c r="P34" s="184"/>
      <c r="Q34" s="127"/>
      <c r="R34" s="154">
        <f>SUM(R31:R33)</f>
        <v>0</v>
      </c>
      <c r="S34" s="63"/>
    </row>
    <row r="35" spans="1:19" s="6" customFormat="1" ht="33" customHeight="1">
      <c r="A35" s="136" t="s">
        <v>199</v>
      </c>
      <c r="B35" s="84"/>
      <c r="C35" s="84"/>
      <c r="D35" s="84"/>
      <c r="E35" s="84"/>
      <c r="F35" s="118"/>
      <c r="G35" s="137" t="s">
        <v>200</v>
      </c>
      <c r="H35" s="84"/>
      <c r="I35" s="84"/>
      <c r="J35" s="84"/>
      <c r="K35" s="84"/>
      <c r="L35" s="97" t="s">
        <v>206</v>
      </c>
      <c r="M35" s="82"/>
      <c r="N35" s="99" t="s">
        <v>207</v>
      </c>
      <c r="O35" s="103"/>
      <c r="P35" s="81"/>
      <c r="Q35" s="81"/>
      <c r="R35" s="155"/>
      <c r="S35" s="85"/>
    </row>
    <row r="36" spans="1:19" s="6" customFormat="1" ht="20.25" customHeight="1">
      <c r="A36" s="156" t="s">
        <v>140</v>
      </c>
      <c r="B36" s="144"/>
      <c r="C36" s="144"/>
      <c r="D36" s="144"/>
      <c r="E36" s="144"/>
      <c r="F36" s="106"/>
      <c r="G36" s="157"/>
      <c r="H36" s="144"/>
      <c r="I36" s="144"/>
      <c r="J36" s="144"/>
      <c r="K36" s="144"/>
      <c r="L36" s="104" t="s">
        <v>208</v>
      </c>
      <c r="M36" s="110" t="s">
        <v>209</v>
      </c>
      <c r="N36" s="115"/>
      <c r="O36" s="84"/>
      <c r="P36" s="115"/>
      <c r="Q36" s="111"/>
      <c r="R36" s="108">
        <v>0</v>
      </c>
      <c r="S36" s="109"/>
    </row>
    <row r="37" spans="1:19" s="6" customFormat="1" ht="19.5" customHeight="1">
      <c r="A37" s="53"/>
      <c r="B37" s="51"/>
      <c r="C37" s="51"/>
      <c r="D37" s="51"/>
      <c r="E37" s="51"/>
      <c r="F37" s="134"/>
      <c r="G37" s="158"/>
      <c r="H37" s="51"/>
      <c r="I37" s="51"/>
      <c r="J37" s="51"/>
      <c r="K37" s="51"/>
      <c r="L37" s="104" t="s">
        <v>210</v>
      </c>
      <c r="M37" s="110" t="s">
        <v>211</v>
      </c>
      <c r="N37" s="115"/>
      <c r="O37" s="84"/>
      <c r="P37" s="115"/>
      <c r="Q37" s="111"/>
      <c r="R37" s="108">
        <v>0</v>
      </c>
      <c r="S37" s="109"/>
    </row>
    <row r="38" spans="1:19" s="6" customFormat="1" ht="19.5" customHeight="1" thickBot="1">
      <c r="A38" s="159" t="s">
        <v>199</v>
      </c>
      <c r="B38" s="74"/>
      <c r="C38" s="74"/>
      <c r="D38" s="74"/>
      <c r="E38" s="74"/>
      <c r="F38" s="160"/>
      <c r="G38" s="161" t="s">
        <v>200</v>
      </c>
      <c r="H38" s="74"/>
      <c r="I38" s="74"/>
      <c r="J38" s="74"/>
      <c r="K38" s="74"/>
      <c r="L38" s="124" t="s">
        <v>212</v>
      </c>
      <c r="M38" s="125" t="s">
        <v>213</v>
      </c>
      <c r="N38" s="126"/>
      <c r="O38" s="162"/>
      <c r="P38" s="126"/>
      <c r="Q38" s="127"/>
      <c r="R38" s="89">
        <v>0</v>
      </c>
      <c r="S38" s="163"/>
    </row>
  </sheetData>
  <mergeCells count="13">
    <mergeCell ref="M34:P34"/>
    <mergeCell ref="E11:M11"/>
    <mergeCell ref="B12:D12"/>
    <mergeCell ref="E12:M12"/>
    <mergeCell ref="Q12:R12"/>
    <mergeCell ref="H15:I15"/>
    <mergeCell ref="B28:D28"/>
    <mergeCell ref="E10:M10"/>
    <mergeCell ref="E5:M5"/>
    <mergeCell ref="E6:M6"/>
    <mergeCell ref="E7:M7"/>
    <mergeCell ref="B8:D8"/>
    <mergeCell ref="E9:M9"/>
  </mergeCells>
  <printOptions horizontalCentered="1"/>
  <pageMargins left="0.39370079040527345" right="0.39370079040527345" top="0.7874015808105469" bottom="0.7874015808105469" header="0" footer="0"/>
  <pageSetup paperSize="9" scale="93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showGridLines="0" tabSelected="1" workbookViewId="0">
      <selection activeCell="A2" sqref="A2"/>
    </sheetView>
  </sheetViews>
  <sheetFormatPr defaultColWidth="10.5" defaultRowHeight="12" customHeight="1"/>
  <cols>
    <col min="1" max="1" width="4" style="2" customWidth="1"/>
    <col min="2" max="2" width="13.83203125" style="3" customWidth="1"/>
    <col min="3" max="3" width="49.83203125" style="3" customWidth="1"/>
    <col min="4" max="4" width="3.83203125" style="3" customWidth="1"/>
    <col min="5" max="5" width="11.33203125" style="4" customWidth="1"/>
    <col min="6" max="6" width="11.5" style="5" customWidth="1"/>
    <col min="7" max="7" width="17.33203125" style="5" customWidth="1"/>
    <col min="8" max="16384" width="10.5" style="1"/>
  </cols>
  <sheetData>
    <row r="1" spans="1:7" s="6" customFormat="1" ht="27.75" customHeight="1">
      <c r="A1" s="194" t="s">
        <v>218</v>
      </c>
      <c r="B1" s="195"/>
      <c r="C1" s="195"/>
      <c r="D1" s="195"/>
      <c r="E1" s="195"/>
      <c r="F1" s="195"/>
      <c r="G1" s="195"/>
    </row>
    <row r="2" spans="1:7" s="6" customFormat="1" ht="12.75" customHeight="1">
      <c r="A2" s="7" t="s">
        <v>215</v>
      </c>
      <c r="B2" s="8"/>
      <c r="C2" s="8"/>
      <c r="D2" s="8"/>
      <c r="E2" s="8"/>
      <c r="F2" s="8"/>
      <c r="G2" s="8"/>
    </row>
    <row r="3" spans="1:7" s="6" customFormat="1" ht="12.75" customHeight="1">
      <c r="A3" s="7" t="s">
        <v>214</v>
      </c>
      <c r="B3" s="8"/>
      <c r="C3" s="8"/>
      <c r="D3" s="8"/>
      <c r="E3" s="8"/>
      <c r="F3" s="8"/>
      <c r="G3" s="8"/>
    </row>
    <row r="4" spans="1:7" s="6" customFormat="1" ht="6.75" customHeight="1">
      <c r="A4" s="9"/>
      <c r="B4" s="10"/>
      <c r="C4" s="10"/>
      <c r="D4" s="10"/>
      <c r="E4" s="11"/>
      <c r="F4" s="12"/>
      <c r="G4" s="12"/>
    </row>
    <row r="5" spans="1:7" s="6" customFormat="1" ht="12.75" customHeight="1">
      <c r="A5" s="8" t="s">
        <v>0</v>
      </c>
      <c r="B5" s="8"/>
      <c r="C5" s="8"/>
      <c r="D5" s="8"/>
      <c r="E5" s="8"/>
      <c r="F5" s="8"/>
      <c r="G5" s="8"/>
    </row>
    <row r="6" spans="1:7" s="6" customFormat="1" ht="13.5" customHeight="1">
      <c r="A6" s="8" t="s">
        <v>1</v>
      </c>
      <c r="B6" s="8"/>
      <c r="C6" s="8"/>
      <c r="D6" s="8"/>
      <c r="E6" s="8" t="s">
        <v>2</v>
      </c>
      <c r="F6" s="8"/>
      <c r="G6" s="8"/>
    </row>
    <row r="7" spans="1:7" s="6" customFormat="1" ht="13.5" customHeight="1">
      <c r="A7" s="196" t="s">
        <v>3</v>
      </c>
      <c r="B7" s="197"/>
      <c r="C7" s="197"/>
      <c r="D7" s="13"/>
      <c r="E7" s="8" t="s">
        <v>216</v>
      </c>
      <c r="F7" s="14"/>
      <c r="G7" s="14"/>
    </row>
    <row r="8" spans="1:7" s="6" customFormat="1" ht="6.75" customHeight="1">
      <c r="A8" s="9"/>
      <c r="B8" s="9"/>
      <c r="C8" s="9"/>
      <c r="D8" s="9"/>
      <c r="E8" s="9"/>
      <c r="F8" s="9"/>
      <c r="G8" s="9"/>
    </row>
    <row r="9" spans="1:7" s="6" customFormat="1" ht="28.5" customHeight="1">
      <c r="A9" s="15" t="s">
        <v>4</v>
      </c>
      <c r="B9" s="15" t="s">
        <v>5</v>
      </c>
      <c r="C9" s="15" t="s">
        <v>6</v>
      </c>
      <c r="D9" s="15" t="s">
        <v>7</v>
      </c>
      <c r="E9" s="15" t="s">
        <v>8</v>
      </c>
      <c r="F9" s="15" t="s">
        <v>9</v>
      </c>
      <c r="G9" s="15" t="s">
        <v>10</v>
      </c>
    </row>
    <row r="10" spans="1:7" s="6" customFormat="1" ht="12.75" hidden="1" customHeight="1">
      <c r="A10" s="15" t="s">
        <v>11</v>
      </c>
      <c r="B10" s="15" t="s">
        <v>12</v>
      </c>
      <c r="C10" s="15" t="s">
        <v>13</v>
      </c>
      <c r="D10" s="15" t="s">
        <v>14</v>
      </c>
      <c r="E10" s="15" t="s">
        <v>15</v>
      </c>
      <c r="F10" s="15" t="s">
        <v>16</v>
      </c>
      <c r="G10" s="15" t="s">
        <v>17</v>
      </c>
    </row>
    <row r="11" spans="1:7" s="6" customFormat="1" ht="3" customHeight="1">
      <c r="A11" s="9"/>
      <c r="B11" s="9"/>
      <c r="C11" s="9"/>
      <c r="D11" s="9"/>
      <c r="E11" s="9"/>
      <c r="F11" s="9"/>
      <c r="G11" s="9"/>
    </row>
    <row r="12" spans="1:7" s="6" customFormat="1" ht="30.75" customHeight="1">
      <c r="A12" s="16"/>
      <c r="B12" s="17" t="s">
        <v>19</v>
      </c>
      <c r="C12" s="17" t="s">
        <v>20</v>
      </c>
      <c r="D12" s="17"/>
      <c r="E12" s="18"/>
      <c r="F12" s="19"/>
      <c r="G12" s="19">
        <f>G13+G40+G43+G73</f>
        <v>0</v>
      </c>
    </row>
    <row r="13" spans="1:7" s="6" customFormat="1" ht="28.5" customHeight="1">
      <c r="A13" s="20"/>
      <c r="B13" s="21" t="s">
        <v>11</v>
      </c>
      <c r="C13" s="21" t="s">
        <v>21</v>
      </c>
      <c r="D13" s="21"/>
      <c r="E13" s="22"/>
      <c r="F13" s="23"/>
      <c r="G13" s="23">
        <f>SUM(G14:G39)</f>
        <v>0</v>
      </c>
    </row>
    <row r="14" spans="1:7" s="6" customFormat="1" ht="13.5" customHeight="1">
      <c r="A14" s="24">
        <v>1</v>
      </c>
      <c r="B14" s="25" t="s">
        <v>22</v>
      </c>
      <c r="C14" s="25" t="s">
        <v>23</v>
      </c>
      <c r="D14" s="25" t="s">
        <v>24</v>
      </c>
      <c r="E14" s="26">
        <v>157.38999999999999</v>
      </c>
      <c r="F14" s="27"/>
      <c r="G14" s="27">
        <f>F14*E14</f>
        <v>0</v>
      </c>
    </row>
    <row r="15" spans="1:7" s="6" customFormat="1" ht="24" customHeight="1">
      <c r="A15" s="24">
        <v>2</v>
      </c>
      <c r="B15" s="25" t="s">
        <v>25</v>
      </c>
      <c r="C15" s="25" t="s">
        <v>26</v>
      </c>
      <c r="D15" s="25" t="s">
        <v>24</v>
      </c>
      <c r="E15" s="26">
        <v>157.38999999999999</v>
      </c>
      <c r="F15" s="27"/>
      <c r="G15" s="27">
        <f t="shared" ref="G15:G39" si="0">F15*E15</f>
        <v>0</v>
      </c>
    </row>
    <row r="16" spans="1:7" s="6" customFormat="1" ht="24" customHeight="1">
      <c r="A16" s="24">
        <v>3</v>
      </c>
      <c r="B16" s="25" t="s">
        <v>27</v>
      </c>
      <c r="C16" s="25" t="s">
        <v>28</v>
      </c>
      <c r="D16" s="25" t="s">
        <v>24</v>
      </c>
      <c r="E16" s="26">
        <v>165.63</v>
      </c>
      <c r="F16" s="27"/>
      <c r="G16" s="27">
        <f t="shared" si="0"/>
        <v>0</v>
      </c>
    </row>
    <row r="17" spans="1:7" s="6" customFormat="1" ht="34.5" customHeight="1">
      <c r="A17" s="24">
        <v>4</v>
      </c>
      <c r="B17" s="25" t="s">
        <v>29</v>
      </c>
      <c r="C17" s="25" t="s">
        <v>30</v>
      </c>
      <c r="D17" s="25" t="s">
        <v>24</v>
      </c>
      <c r="E17" s="26">
        <v>165.63</v>
      </c>
      <c r="F17" s="27"/>
      <c r="G17" s="27">
        <f t="shared" si="0"/>
        <v>0</v>
      </c>
    </row>
    <row r="18" spans="1:7" s="6" customFormat="1" ht="13.5" customHeight="1">
      <c r="A18" s="24">
        <v>5</v>
      </c>
      <c r="B18" s="25" t="s">
        <v>31</v>
      </c>
      <c r="C18" s="25" t="s">
        <v>32</v>
      </c>
      <c r="D18" s="25" t="s">
        <v>24</v>
      </c>
      <c r="E18" s="26">
        <v>323.01</v>
      </c>
      <c r="F18" s="27"/>
      <c r="G18" s="27">
        <f t="shared" si="0"/>
        <v>0</v>
      </c>
    </row>
    <row r="19" spans="1:7" s="6" customFormat="1" ht="34.5" customHeight="1">
      <c r="A19" s="24">
        <v>6</v>
      </c>
      <c r="B19" s="25" t="s">
        <v>33</v>
      </c>
      <c r="C19" s="25" t="s">
        <v>34</v>
      </c>
      <c r="D19" s="25" t="s">
        <v>24</v>
      </c>
      <c r="E19" s="26">
        <v>132.5</v>
      </c>
      <c r="F19" s="27"/>
      <c r="G19" s="27">
        <f t="shared" si="0"/>
        <v>0</v>
      </c>
    </row>
    <row r="20" spans="1:7" s="6" customFormat="1" ht="34.5" customHeight="1">
      <c r="A20" s="24">
        <v>7</v>
      </c>
      <c r="B20" s="25" t="s">
        <v>35</v>
      </c>
      <c r="C20" s="25" t="s">
        <v>36</v>
      </c>
      <c r="D20" s="25" t="s">
        <v>24</v>
      </c>
      <c r="E20" s="26">
        <v>132.5</v>
      </c>
      <c r="F20" s="27"/>
      <c r="G20" s="27">
        <f t="shared" si="0"/>
        <v>0</v>
      </c>
    </row>
    <row r="21" spans="1:7" s="6" customFormat="1" ht="24" customHeight="1">
      <c r="A21" s="24">
        <v>8</v>
      </c>
      <c r="B21" s="25" t="s">
        <v>37</v>
      </c>
      <c r="C21" s="25" t="s">
        <v>38</v>
      </c>
      <c r="D21" s="25" t="s">
        <v>24</v>
      </c>
      <c r="E21" s="26">
        <v>132.5</v>
      </c>
      <c r="F21" s="27"/>
      <c r="G21" s="27">
        <f t="shared" si="0"/>
        <v>0</v>
      </c>
    </row>
    <row r="22" spans="1:7" s="6" customFormat="1" ht="24" customHeight="1">
      <c r="A22" s="24">
        <v>9</v>
      </c>
      <c r="B22" s="25" t="s">
        <v>39</v>
      </c>
      <c r="C22" s="25" t="s">
        <v>40</v>
      </c>
      <c r="D22" s="25" t="s">
        <v>24</v>
      </c>
      <c r="E22" s="26">
        <v>132.5</v>
      </c>
      <c r="F22" s="27"/>
      <c r="G22" s="27">
        <f t="shared" si="0"/>
        <v>0</v>
      </c>
    </row>
    <row r="23" spans="1:7" s="6" customFormat="1" ht="13.5" customHeight="1">
      <c r="A23" s="24">
        <v>10</v>
      </c>
      <c r="B23" s="25" t="s">
        <v>41</v>
      </c>
      <c r="C23" s="25" t="s">
        <v>42</v>
      </c>
      <c r="D23" s="25" t="s">
        <v>24</v>
      </c>
      <c r="E23" s="26">
        <v>132.5</v>
      </c>
      <c r="F23" s="27"/>
      <c r="G23" s="27">
        <f t="shared" si="0"/>
        <v>0</v>
      </c>
    </row>
    <row r="24" spans="1:7" s="6" customFormat="1" ht="24" customHeight="1">
      <c r="A24" s="24">
        <v>11</v>
      </c>
      <c r="B24" s="25" t="s">
        <v>43</v>
      </c>
      <c r="C24" s="25" t="s">
        <v>44</v>
      </c>
      <c r="D24" s="25" t="s">
        <v>24</v>
      </c>
      <c r="E24" s="26">
        <v>263.98</v>
      </c>
      <c r="F24" s="27"/>
      <c r="G24" s="27">
        <f t="shared" si="0"/>
        <v>0</v>
      </c>
    </row>
    <row r="25" spans="1:7" s="6" customFormat="1" ht="24" customHeight="1">
      <c r="A25" s="24">
        <v>12</v>
      </c>
      <c r="B25" s="25" t="s">
        <v>45</v>
      </c>
      <c r="C25" s="25" t="s">
        <v>46</v>
      </c>
      <c r="D25" s="25" t="s">
        <v>24</v>
      </c>
      <c r="E25" s="26">
        <v>59.03</v>
      </c>
      <c r="F25" s="27"/>
      <c r="G25" s="27">
        <f t="shared" si="0"/>
        <v>0</v>
      </c>
    </row>
    <row r="26" spans="1:7" s="6" customFormat="1" ht="13.5" customHeight="1">
      <c r="A26" s="28">
        <v>13</v>
      </c>
      <c r="B26" s="29" t="s">
        <v>47</v>
      </c>
      <c r="C26" s="29" t="s">
        <v>48</v>
      </c>
      <c r="D26" s="29" t="s">
        <v>49</v>
      </c>
      <c r="E26" s="30">
        <v>31.8</v>
      </c>
      <c r="F26" s="31"/>
      <c r="G26" s="31">
        <f t="shared" si="0"/>
        <v>0</v>
      </c>
    </row>
    <row r="27" spans="1:7" s="6" customFormat="1" ht="24" customHeight="1">
      <c r="A27" s="24">
        <v>14</v>
      </c>
      <c r="B27" s="25" t="s">
        <v>22</v>
      </c>
      <c r="C27" s="25" t="s">
        <v>50</v>
      </c>
      <c r="D27" s="25" t="s">
        <v>24</v>
      </c>
      <c r="E27" s="26">
        <v>59.5</v>
      </c>
      <c r="F27" s="27"/>
      <c r="G27" s="27">
        <f t="shared" si="0"/>
        <v>0</v>
      </c>
    </row>
    <row r="28" spans="1:7" s="6" customFormat="1" ht="24" customHeight="1">
      <c r="A28" s="24">
        <v>15</v>
      </c>
      <c r="B28" s="25" t="s">
        <v>25</v>
      </c>
      <c r="C28" s="25" t="s">
        <v>51</v>
      </c>
      <c r="D28" s="25" t="s">
        <v>24</v>
      </c>
      <c r="E28" s="26">
        <v>59.5</v>
      </c>
      <c r="F28" s="27"/>
      <c r="G28" s="27">
        <f t="shared" si="0"/>
        <v>0</v>
      </c>
    </row>
    <row r="29" spans="1:7" s="6" customFormat="1" ht="24" customHeight="1">
      <c r="A29" s="24">
        <v>16</v>
      </c>
      <c r="B29" s="25" t="s">
        <v>27</v>
      </c>
      <c r="C29" s="25" t="s">
        <v>52</v>
      </c>
      <c r="D29" s="25" t="s">
        <v>24</v>
      </c>
      <c r="E29" s="26">
        <v>44.625</v>
      </c>
      <c r="F29" s="27"/>
      <c r="G29" s="27">
        <f t="shared" si="0"/>
        <v>0</v>
      </c>
    </row>
    <row r="30" spans="1:7" s="6" customFormat="1" ht="34.5" customHeight="1">
      <c r="A30" s="24">
        <v>17</v>
      </c>
      <c r="B30" s="25" t="s">
        <v>29</v>
      </c>
      <c r="C30" s="25" t="s">
        <v>53</v>
      </c>
      <c r="D30" s="25" t="s">
        <v>24</v>
      </c>
      <c r="E30" s="26">
        <v>44.625</v>
      </c>
      <c r="F30" s="27"/>
      <c r="G30" s="27">
        <f t="shared" si="0"/>
        <v>0</v>
      </c>
    </row>
    <row r="31" spans="1:7" s="6" customFormat="1" ht="13.5" customHeight="1">
      <c r="A31" s="24">
        <v>18</v>
      </c>
      <c r="B31" s="25" t="s">
        <v>31</v>
      </c>
      <c r="C31" s="25" t="s">
        <v>32</v>
      </c>
      <c r="D31" s="25" t="s">
        <v>24</v>
      </c>
      <c r="E31" s="26">
        <v>59.5</v>
      </c>
      <c r="F31" s="27"/>
      <c r="G31" s="27">
        <f t="shared" si="0"/>
        <v>0</v>
      </c>
    </row>
    <row r="32" spans="1:7" s="6" customFormat="1" ht="34.5" customHeight="1">
      <c r="A32" s="24">
        <v>19</v>
      </c>
      <c r="B32" s="25" t="s">
        <v>33</v>
      </c>
      <c r="C32" s="25" t="s">
        <v>34</v>
      </c>
      <c r="D32" s="25" t="s">
        <v>24</v>
      </c>
      <c r="E32" s="26">
        <v>29.75</v>
      </c>
      <c r="F32" s="27"/>
      <c r="G32" s="27">
        <f t="shared" si="0"/>
        <v>0</v>
      </c>
    </row>
    <row r="33" spans="1:9" s="6" customFormat="1" ht="34.5" customHeight="1">
      <c r="A33" s="24">
        <v>20</v>
      </c>
      <c r="B33" s="25" t="s">
        <v>35</v>
      </c>
      <c r="C33" s="25" t="s">
        <v>36</v>
      </c>
      <c r="D33" s="25" t="s">
        <v>24</v>
      </c>
      <c r="E33" s="26">
        <v>29.75</v>
      </c>
      <c r="F33" s="27"/>
      <c r="G33" s="27">
        <f t="shared" si="0"/>
        <v>0</v>
      </c>
    </row>
    <row r="34" spans="1:9" s="6" customFormat="1" ht="24" customHeight="1">
      <c r="A34" s="24">
        <v>21</v>
      </c>
      <c r="B34" s="25" t="s">
        <v>37</v>
      </c>
      <c r="C34" s="25" t="s">
        <v>38</v>
      </c>
      <c r="D34" s="25" t="s">
        <v>24</v>
      </c>
      <c r="E34" s="26">
        <v>29.75</v>
      </c>
      <c r="F34" s="27"/>
      <c r="G34" s="27">
        <f t="shared" si="0"/>
        <v>0</v>
      </c>
    </row>
    <row r="35" spans="1:9" s="6" customFormat="1" ht="24" customHeight="1">
      <c r="A35" s="24">
        <v>22</v>
      </c>
      <c r="B35" s="25" t="s">
        <v>39</v>
      </c>
      <c r="C35" s="25" t="s">
        <v>40</v>
      </c>
      <c r="D35" s="25" t="s">
        <v>24</v>
      </c>
      <c r="E35" s="26">
        <v>29.75</v>
      </c>
      <c r="F35" s="27"/>
      <c r="G35" s="27">
        <f t="shared" si="0"/>
        <v>0</v>
      </c>
    </row>
    <row r="36" spans="1:9" s="6" customFormat="1" ht="13.5" customHeight="1">
      <c r="A36" s="24">
        <v>23</v>
      </c>
      <c r="B36" s="25" t="s">
        <v>41</v>
      </c>
      <c r="C36" s="25" t="s">
        <v>42</v>
      </c>
      <c r="D36" s="25" t="s">
        <v>24</v>
      </c>
      <c r="E36" s="26">
        <v>29.75</v>
      </c>
      <c r="F36" s="27"/>
      <c r="G36" s="27">
        <f t="shared" si="0"/>
        <v>0</v>
      </c>
    </row>
    <row r="37" spans="1:9" s="6" customFormat="1" ht="24" customHeight="1">
      <c r="A37" s="24">
        <v>24</v>
      </c>
      <c r="B37" s="25" t="s">
        <v>43</v>
      </c>
      <c r="C37" s="25" t="s">
        <v>44</v>
      </c>
      <c r="D37" s="25" t="s">
        <v>24</v>
      </c>
      <c r="E37" s="26">
        <v>38.674999999999997</v>
      </c>
      <c r="F37" s="27"/>
      <c r="G37" s="27">
        <f t="shared" si="0"/>
        <v>0</v>
      </c>
    </row>
    <row r="38" spans="1:9" s="6" customFormat="1" ht="24" customHeight="1">
      <c r="A38" s="24">
        <v>25</v>
      </c>
      <c r="B38" s="25" t="s">
        <v>45</v>
      </c>
      <c r="C38" s="25" t="s">
        <v>46</v>
      </c>
      <c r="D38" s="25" t="s">
        <v>24</v>
      </c>
      <c r="E38" s="26">
        <v>20.824999999999999</v>
      </c>
      <c r="F38" s="27"/>
      <c r="G38" s="27">
        <f t="shared" si="0"/>
        <v>0</v>
      </c>
    </row>
    <row r="39" spans="1:9" s="6" customFormat="1" ht="13.5" customHeight="1">
      <c r="A39" s="28">
        <v>26</v>
      </c>
      <c r="B39" s="29" t="s">
        <v>47</v>
      </c>
      <c r="C39" s="29" t="s">
        <v>48</v>
      </c>
      <c r="D39" s="29" t="s">
        <v>49</v>
      </c>
      <c r="E39" s="30">
        <v>7.6</v>
      </c>
      <c r="F39" s="31"/>
      <c r="G39" s="31">
        <f t="shared" si="0"/>
        <v>0</v>
      </c>
    </row>
    <row r="40" spans="1:9" s="6" customFormat="1" ht="28.5" customHeight="1">
      <c r="A40" s="20"/>
      <c r="B40" s="21" t="s">
        <v>13</v>
      </c>
      <c r="C40" s="21" t="s">
        <v>54</v>
      </c>
      <c r="D40" s="21"/>
      <c r="E40" s="22"/>
      <c r="F40" s="23"/>
      <c r="G40" s="23">
        <f>SUM(G41:G42)</f>
        <v>0</v>
      </c>
      <c r="H40" s="164"/>
    </row>
    <row r="41" spans="1:9" s="6" customFormat="1" ht="34.5" customHeight="1">
      <c r="A41" s="24">
        <v>27</v>
      </c>
      <c r="B41" s="25" t="s">
        <v>55</v>
      </c>
      <c r="C41" s="25" t="s">
        <v>56</v>
      </c>
      <c r="D41" s="25" t="s">
        <v>57</v>
      </c>
      <c r="E41" s="26">
        <v>1</v>
      </c>
      <c r="F41" s="27"/>
      <c r="G41" s="27">
        <f>F41*E41</f>
        <v>0</v>
      </c>
      <c r="H41" s="164"/>
    </row>
    <row r="42" spans="1:9" s="6" customFormat="1" ht="34.5" customHeight="1">
      <c r="A42" s="28">
        <v>28</v>
      </c>
      <c r="B42" s="29" t="s">
        <v>58</v>
      </c>
      <c r="C42" s="29" t="s">
        <v>111</v>
      </c>
      <c r="D42" s="29" t="s">
        <v>57</v>
      </c>
      <c r="E42" s="30">
        <v>1</v>
      </c>
      <c r="F42" s="31"/>
      <c r="G42" s="31">
        <f>F42*E42</f>
        <v>0</v>
      </c>
      <c r="H42" s="164"/>
    </row>
    <row r="43" spans="1:9" s="6" customFormat="1" ht="28.5" customHeight="1">
      <c r="A43" s="20"/>
      <c r="B43" s="21" t="s">
        <v>18</v>
      </c>
      <c r="C43" s="21" t="s">
        <v>59</v>
      </c>
      <c r="D43" s="21"/>
      <c r="E43" s="22"/>
      <c r="F43" s="23"/>
      <c r="G43" s="23">
        <f>SUM(G44:G72)</f>
        <v>0</v>
      </c>
      <c r="H43" s="165"/>
    </row>
    <row r="44" spans="1:9" s="6" customFormat="1" ht="13.5" customHeight="1">
      <c r="A44" s="24">
        <v>29</v>
      </c>
      <c r="B44" s="25" t="s">
        <v>60</v>
      </c>
      <c r="C44" s="25" t="s">
        <v>61</v>
      </c>
      <c r="D44" s="25" t="s">
        <v>62</v>
      </c>
      <c r="E44" s="26">
        <v>13.5</v>
      </c>
      <c r="F44" s="27"/>
      <c r="G44" s="27">
        <f t="shared" ref="G44:G72" si="1">F44*E44</f>
        <v>0</v>
      </c>
      <c r="H44" s="164"/>
    </row>
    <row r="45" spans="1:9" s="6" customFormat="1" ht="13.5" customHeight="1">
      <c r="A45" s="24">
        <v>30</v>
      </c>
      <c r="B45" s="25" t="s">
        <v>63</v>
      </c>
      <c r="C45" s="25" t="s">
        <v>64</v>
      </c>
      <c r="D45" s="25" t="s">
        <v>62</v>
      </c>
      <c r="E45" s="26">
        <v>119</v>
      </c>
      <c r="F45" s="27"/>
      <c r="G45" s="27">
        <f t="shared" si="1"/>
        <v>0</v>
      </c>
      <c r="H45" s="164"/>
    </row>
    <row r="46" spans="1:9" s="6" customFormat="1" ht="24" customHeight="1">
      <c r="A46" s="24">
        <v>31</v>
      </c>
      <c r="B46" s="25" t="s">
        <v>65</v>
      </c>
      <c r="C46" s="25" t="s">
        <v>66</v>
      </c>
      <c r="D46" s="25" t="s">
        <v>62</v>
      </c>
      <c r="E46" s="26">
        <v>30</v>
      </c>
      <c r="F46" s="27"/>
      <c r="G46" s="27">
        <f t="shared" si="1"/>
        <v>0</v>
      </c>
      <c r="H46" s="164"/>
    </row>
    <row r="47" spans="1:9" s="6" customFormat="1" ht="24" customHeight="1">
      <c r="A47" s="28">
        <v>32</v>
      </c>
      <c r="B47" s="29" t="s">
        <v>67</v>
      </c>
      <c r="C47" s="29" t="s">
        <v>112</v>
      </c>
      <c r="D47" s="29" t="s">
        <v>57</v>
      </c>
      <c r="E47" s="30">
        <v>6</v>
      </c>
      <c r="F47" s="31"/>
      <c r="G47" s="31">
        <f t="shared" si="1"/>
        <v>0</v>
      </c>
      <c r="H47" s="164"/>
      <c r="I47" s="166"/>
    </row>
    <row r="48" spans="1:9" s="6" customFormat="1" ht="24" customHeight="1">
      <c r="A48" s="24">
        <v>33</v>
      </c>
      <c r="B48" s="25" t="s">
        <v>68</v>
      </c>
      <c r="C48" s="25" t="s">
        <v>69</v>
      </c>
      <c r="D48" s="25" t="s">
        <v>62</v>
      </c>
      <c r="E48" s="26">
        <v>30</v>
      </c>
      <c r="F48" s="27"/>
      <c r="G48" s="27">
        <f t="shared" si="1"/>
        <v>0</v>
      </c>
      <c r="H48" s="164"/>
      <c r="I48" s="166"/>
    </row>
    <row r="49" spans="1:9" s="6" customFormat="1" ht="24" customHeight="1">
      <c r="A49" s="28">
        <v>34</v>
      </c>
      <c r="B49" s="29" t="s">
        <v>70</v>
      </c>
      <c r="C49" s="29" t="s">
        <v>113</v>
      </c>
      <c r="D49" s="29" t="s">
        <v>57</v>
      </c>
      <c r="E49" s="30">
        <v>6</v>
      </c>
      <c r="F49" s="31"/>
      <c r="G49" s="31">
        <f t="shared" si="1"/>
        <v>0</v>
      </c>
      <c r="H49" s="164"/>
      <c r="I49" s="166"/>
    </row>
    <row r="50" spans="1:9" s="6" customFormat="1" ht="13.5" customHeight="1">
      <c r="A50" s="24">
        <v>35</v>
      </c>
      <c r="B50" s="25" t="s">
        <v>71</v>
      </c>
      <c r="C50" s="25" t="s">
        <v>72</v>
      </c>
      <c r="D50" s="25" t="s">
        <v>57</v>
      </c>
      <c r="E50" s="26">
        <v>4</v>
      </c>
      <c r="F50" s="27"/>
      <c r="G50" s="27">
        <f t="shared" si="1"/>
        <v>0</v>
      </c>
      <c r="H50" s="164"/>
      <c r="I50" s="166"/>
    </row>
    <row r="51" spans="1:9" s="6" customFormat="1" ht="24" customHeight="1">
      <c r="A51" s="28">
        <v>36</v>
      </c>
      <c r="B51" s="29" t="s">
        <v>73</v>
      </c>
      <c r="C51" s="29" t="s">
        <v>114</v>
      </c>
      <c r="D51" s="29" t="s">
        <v>57</v>
      </c>
      <c r="E51" s="30">
        <v>4</v>
      </c>
      <c r="F51" s="31"/>
      <c r="G51" s="31">
        <f t="shared" si="1"/>
        <v>0</v>
      </c>
      <c r="H51" s="164"/>
      <c r="I51" s="166"/>
    </row>
    <row r="52" spans="1:9" s="6" customFormat="1" ht="13.5" customHeight="1">
      <c r="A52" s="24">
        <v>37</v>
      </c>
      <c r="B52" s="25" t="s">
        <v>74</v>
      </c>
      <c r="C52" s="25" t="s">
        <v>75</v>
      </c>
      <c r="D52" s="25" t="s">
        <v>57</v>
      </c>
      <c r="E52" s="26">
        <v>3</v>
      </c>
      <c r="F52" s="27"/>
      <c r="G52" s="27">
        <f t="shared" si="1"/>
        <v>0</v>
      </c>
      <c r="H52" s="164"/>
      <c r="I52" s="166"/>
    </row>
    <row r="53" spans="1:9" s="6" customFormat="1" ht="24" customHeight="1">
      <c r="A53" s="28">
        <v>38</v>
      </c>
      <c r="B53" s="29" t="s">
        <v>76</v>
      </c>
      <c r="C53" s="29" t="s">
        <v>115</v>
      </c>
      <c r="D53" s="29" t="s">
        <v>57</v>
      </c>
      <c r="E53" s="30">
        <v>3</v>
      </c>
      <c r="F53" s="31"/>
      <c r="G53" s="31">
        <f t="shared" si="1"/>
        <v>0</v>
      </c>
      <c r="H53" s="164"/>
      <c r="I53" s="166"/>
    </row>
    <row r="54" spans="1:9" s="6" customFormat="1" ht="13.5" customHeight="1">
      <c r="A54" s="24">
        <v>39</v>
      </c>
      <c r="B54" s="25" t="s">
        <v>77</v>
      </c>
      <c r="C54" s="25" t="s">
        <v>78</v>
      </c>
      <c r="D54" s="25" t="s">
        <v>57</v>
      </c>
      <c r="E54" s="26">
        <v>6</v>
      </c>
      <c r="F54" s="27"/>
      <c r="G54" s="27">
        <f t="shared" si="1"/>
        <v>0</v>
      </c>
      <c r="H54" s="164"/>
      <c r="I54" s="166"/>
    </row>
    <row r="55" spans="1:9" s="6" customFormat="1" ht="24" customHeight="1">
      <c r="A55" s="28">
        <v>40</v>
      </c>
      <c r="B55" s="29" t="s">
        <v>79</v>
      </c>
      <c r="C55" s="29" t="s">
        <v>116</v>
      </c>
      <c r="D55" s="29" t="s">
        <v>57</v>
      </c>
      <c r="E55" s="30">
        <v>1</v>
      </c>
      <c r="F55" s="31"/>
      <c r="G55" s="31">
        <f t="shared" si="1"/>
        <v>0</v>
      </c>
      <c r="H55" s="164"/>
      <c r="I55" s="166"/>
    </row>
    <row r="56" spans="1:9" s="6" customFormat="1" ht="24" customHeight="1">
      <c r="A56" s="28">
        <v>41</v>
      </c>
      <c r="B56" s="29" t="s">
        <v>80</v>
      </c>
      <c r="C56" s="29" t="s">
        <v>117</v>
      </c>
      <c r="D56" s="29" t="s">
        <v>57</v>
      </c>
      <c r="E56" s="30">
        <v>5</v>
      </c>
      <c r="F56" s="31"/>
      <c r="G56" s="31">
        <f t="shared" si="1"/>
        <v>0</v>
      </c>
      <c r="H56" s="164"/>
      <c r="I56" s="166"/>
    </row>
    <row r="57" spans="1:9" s="6" customFormat="1" ht="13.5" customHeight="1">
      <c r="A57" s="24">
        <v>42</v>
      </c>
      <c r="B57" s="25" t="s">
        <v>81</v>
      </c>
      <c r="C57" s="25" t="s">
        <v>82</v>
      </c>
      <c r="D57" s="25" t="s">
        <v>57</v>
      </c>
      <c r="E57" s="26">
        <v>2</v>
      </c>
      <c r="F57" s="27"/>
      <c r="G57" s="27">
        <f t="shared" si="1"/>
        <v>0</v>
      </c>
      <c r="H57" s="164"/>
      <c r="I57" s="166"/>
    </row>
    <row r="58" spans="1:9" s="6" customFormat="1" ht="24" customHeight="1">
      <c r="A58" s="28">
        <v>43</v>
      </c>
      <c r="B58" s="29" t="s">
        <v>83</v>
      </c>
      <c r="C58" s="29" t="s">
        <v>118</v>
      </c>
      <c r="D58" s="29" t="s">
        <v>57</v>
      </c>
      <c r="E58" s="30">
        <v>1</v>
      </c>
      <c r="F58" s="31"/>
      <c r="G58" s="31">
        <f t="shared" si="1"/>
        <v>0</v>
      </c>
      <c r="H58" s="164"/>
      <c r="I58" s="166"/>
    </row>
    <row r="59" spans="1:9" s="6" customFormat="1" ht="13.5" customHeight="1">
      <c r="A59" s="24">
        <v>44</v>
      </c>
      <c r="B59" s="36" t="s">
        <v>84</v>
      </c>
      <c r="C59" s="36" t="s">
        <v>85</v>
      </c>
      <c r="D59" s="25" t="s">
        <v>57</v>
      </c>
      <c r="E59" s="26">
        <v>5</v>
      </c>
      <c r="F59" s="27"/>
      <c r="G59" s="27">
        <f t="shared" si="1"/>
        <v>0</v>
      </c>
      <c r="H59" s="164"/>
      <c r="I59" s="166"/>
    </row>
    <row r="60" spans="1:9" s="6" customFormat="1" ht="24" customHeight="1">
      <c r="A60" s="28">
        <v>45</v>
      </c>
      <c r="B60" s="37" t="s">
        <v>86</v>
      </c>
      <c r="C60" s="37" t="s">
        <v>87</v>
      </c>
      <c r="D60" s="29" t="s">
        <v>57</v>
      </c>
      <c r="E60" s="30">
        <v>5</v>
      </c>
      <c r="F60" s="31"/>
      <c r="G60" s="31">
        <f t="shared" si="1"/>
        <v>0</v>
      </c>
      <c r="H60" s="164"/>
      <c r="I60" s="166"/>
    </row>
    <row r="61" spans="1:9" s="6" customFormat="1" ht="24" customHeight="1">
      <c r="A61" s="24">
        <v>46</v>
      </c>
      <c r="B61" s="25" t="s">
        <v>88</v>
      </c>
      <c r="C61" s="25" t="s">
        <v>126</v>
      </c>
      <c r="D61" s="25" t="s">
        <v>57</v>
      </c>
      <c r="E61" s="26">
        <v>1</v>
      </c>
      <c r="F61" s="27"/>
      <c r="G61" s="27">
        <f t="shared" si="1"/>
        <v>0</v>
      </c>
      <c r="H61" s="164"/>
      <c r="I61" s="166"/>
    </row>
    <row r="62" spans="1:9" s="6" customFormat="1" ht="24" customHeight="1">
      <c r="A62" s="28">
        <v>47</v>
      </c>
      <c r="B62" s="29" t="s">
        <v>89</v>
      </c>
      <c r="C62" s="29" t="s">
        <v>127</v>
      </c>
      <c r="D62" s="29" t="s">
        <v>57</v>
      </c>
      <c r="E62" s="30">
        <v>1</v>
      </c>
      <c r="F62" s="31"/>
      <c r="G62" s="31">
        <f t="shared" si="1"/>
        <v>0</v>
      </c>
      <c r="H62" s="164"/>
      <c r="I62" s="166"/>
    </row>
    <row r="63" spans="1:9" s="6" customFormat="1" ht="24" customHeight="1">
      <c r="A63" s="24">
        <v>48</v>
      </c>
      <c r="B63" s="25" t="s">
        <v>90</v>
      </c>
      <c r="C63" s="25" t="s">
        <v>91</v>
      </c>
      <c r="D63" s="25" t="s">
        <v>57</v>
      </c>
      <c r="E63" s="26">
        <v>4</v>
      </c>
      <c r="F63" s="27"/>
      <c r="G63" s="27">
        <f t="shared" si="1"/>
        <v>0</v>
      </c>
      <c r="H63" s="164"/>
      <c r="I63" s="166"/>
    </row>
    <row r="64" spans="1:9" s="6" customFormat="1" ht="24" customHeight="1">
      <c r="A64" s="28">
        <v>49</v>
      </c>
      <c r="B64" s="29" t="s">
        <v>92</v>
      </c>
      <c r="C64" s="29" t="s">
        <v>122</v>
      </c>
      <c r="D64" s="29" t="s">
        <v>57</v>
      </c>
      <c r="E64" s="30">
        <v>1</v>
      </c>
      <c r="F64" s="31"/>
      <c r="G64" s="31">
        <f t="shared" si="1"/>
        <v>0</v>
      </c>
      <c r="H64" s="164"/>
      <c r="I64" s="166"/>
    </row>
    <row r="65" spans="1:9" s="6" customFormat="1" ht="24" customHeight="1">
      <c r="A65" s="28">
        <v>50</v>
      </c>
      <c r="B65" s="29" t="s">
        <v>93</v>
      </c>
      <c r="C65" s="29" t="s">
        <v>121</v>
      </c>
      <c r="D65" s="29" t="s">
        <v>57</v>
      </c>
      <c r="E65" s="30">
        <v>3</v>
      </c>
      <c r="F65" s="31"/>
      <c r="G65" s="31">
        <f t="shared" si="1"/>
        <v>0</v>
      </c>
      <c r="H65" s="164"/>
      <c r="I65" s="166"/>
    </row>
    <row r="66" spans="1:9" s="6" customFormat="1" ht="24" customHeight="1">
      <c r="A66" s="28">
        <v>51</v>
      </c>
      <c r="B66" s="29" t="s">
        <v>94</v>
      </c>
      <c r="C66" s="29" t="s">
        <v>120</v>
      </c>
      <c r="D66" s="29" t="s">
        <v>62</v>
      </c>
      <c r="E66" s="30">
        <v>8</v>
      </c>
      <c r="F66" s="31"/>
      <c r="G66" s="31">
        <f t="shared" si="1"/>
        <v>0</v>
      </c>
      <c r="H66" s="164"/>
      <c r="I66" s="166"/>
    </row>
    <row r="67" spans="1:9" s="6" customFormat="1" ht="24" customHeight="1">
      <c r="A67" s="28">
        <v>52</v>
      </c>
      <c r="B67" s="29" t="s">
        <v>95</v>
      </c>
      <c r="C67" s="29" t="s">
        <v>119</v>
      </c>
      <c r="D67" s="29" t="s">
        <v>57</v>
      </c>
      <c r="E67" s="30">
        <v>4</v>
      </c>
      <c r="F67" s="31"/>
      <c r="G67" s="31">
        <f t="shared" si="1"/>
        <v>0</v>
      </c>
      <c r="H67" s="164"/>
      <c r="I67" s="166"/>
    </row>
    <row r="68" spans="1:9" s="6" customFormat="1" ht="24" customHeight="1">
      <c r="A68" s="28">
        <v>53</v>
      </c>
      <c r="B68" s="29" t="s">
        <v>96</v>
      </c>
      <c r="C68" s="29" t="s">
        <v>123</v>
      </c>
      <c r="D68" s="29" t="s">
        <v>57</v>
      </c>
      <c r="E68" s="30">
        <v>4</v>
      </c>
      <c r="F68" s="31"/>
      <c r="G68" s="31">
        <f t="shared" si="1"/>
        <v>0</v>
      </c>
      <c r="H68" s="164"/>
      <c r="I68" s="166"/>
    </row>
    <row r="69" spans="1:9" s="6" customFormat="1" ht="13.5" customHeight="1">
      <c r="A69" s="28">
        <v>54</v>
      </c>
      <c r="B69" s="29" t="s">
        <v>97</v>
      </c>
      <c r="C69" s="29" t="s">
        <v>124</v>
      </c>
      <c r="D69" s="29" t="s">
        <v>57</v>
      </c>
      <c r="E69" s="30">
        <v>4</v>
      </c>
      <c r="F69" s="31"/>
      <c r="G69" s="31">
        <f t="shared" si="1"/>
        <v>0</v>
      </c>
      <c r="H69" s="164"/>
      <c r="I69" s="166"/>
    </row>
    <row r="70" spans="1:9" s="6" customFormat="1" ht="13.5" customHeight="1">
      <c r="A70" s="24">
        <v>55</v>
      </c>
      <c r="B70" s="25" t="s">
        <v>98</v>
      </c>
      <c r="C70" s="25" t="s">
        <v>99</v>
      </c>
      <c r="D70" s="25" t="s">
        <v>100</v>
      </c>
      <c r="E70" s="26">
        <v>1</v>
      </c>
      <c r="F70" s="27"/>
      <c r="G70" s="27">
        <f t="shared" si="1"/>
        <v>0</v>
      </c>
      <c r="I70" s="166"/>
    </row>
    <row r="71" spans="1:9" s="6" customFormat="1" ht="34.5" customHeight="1">
      <c r="A71" s="28">
        <v>56</v>
      </c>
      <c r="B71" s="29" t="s">
        <v>101</v>
      </c>
      <c r="C71" s="29" t="s">
        <v>125</v>
      </c>
      <c r="D71" s="29" t="s">
        <v>100</v>
      </c>
      <c r="E71" s="30">
        <v>1</v>
      </c>
      <c r="F71" s="31"/>
      <c r="G71" s="31">
        <f t="shared" si="1"/>
        <v>0</v>
      </c>
      <c r="I71" s="166"/>
    </row>
    <row r="72" spans="1:9" s="6" customFormat="1" ht="13.5" customHeight="1">
      <c r="A72" s="24">
        <v>57</v>
      </c>
      <c r="B72" s="25" t="s">
        <v>102</v>
      </c>
      <c r="C72" s="25" t="s">
        <v>103</v>
      </c>
      <c r="D72" s="25" t="s">
        <v>62</v>
      </c>
      <c r="E72" s="26">
        <v>132.5</v>
      </c>
      <c r="F72" s="27"/>
      <c r="G72" s="27">
        <f t="shared" si="1"/>
        <v>0</v>
      </c>
    </row>
    <row r="73" spans="1:9" s="6" customFormat="1" ht="28.5" customHeight="1">
      <c r="A73" s="20"/>
      <c r="B73" s="21" t="s">
        <v>104</v>
      </c>
      <c r="C73" s="21" t="s">
        <v>105</v>
      </c>
      <c r="D73" s="21"/>
      <c r="E73" s="22"/>
      <c r="F73" s="23"/>
      <c r="G73" s="23">
        <f>SUM(G74:G75)</f>
        <v>0</v>
      </c>
    </row>
    <row r="74" spans="1:9" s="6" customFormat="1" ht="24" customHeight="1">
      <c r="A74" s="24">
        <v>58</v>
      </c>
      <c r="B74" s="25" t="s">
        <v>106</v>
      </c>
      <c r="C74" s="25" t="s">
        <v>107</v>
      </c>
      <c r="D74" s="25" t="s">
        <v>49</v>
      </c>
      <c r="E74" s="26">
        <v>46.155000000000001</v>
      </c>
      <c r="F74" s="27"/>
      <c r="G74" s="27">
        <f>F74*E74</f>
        <v>0</v>
      </c>
    </row>
    <row r="75" spans="1:9" s="6" customFormat="1" ht="34.5" customHeight="1">
      <c r="A75" s="24">
        <v>59</v>
      </c>
      <c r="B75" s="25" t="s">
        <v>108</v>
      </c>
      <c r="C75" s="25" t="s">
        <v>109</v>
      </c>
      <c r="D75" s="25" t="s">
        <v>49</v>
      </c>
      <c r="E75" s="26">
        <v>46.155000000000001</v>
      </c>
      <c r="F75" s="27"/>
      <c r="G75" s="27">
        <f>F75*E75</f>
        <v>0</v>
      </c>
    </row>
    <row r="76" spans="1:9" s="6" customFormat="1" ht="30.75" customHeight="1">
      <c r="A76" s="32"/>
      <c r="B76" s="33"/>
      <c r="C76" s="33" t="s">
        <v>110</v>
      </c>
      <c r="D76" s="33"/>
      <c r="E76" s="34"/>
      <c r="F76" s="35"/>
      <c r="G76" s="35">
        <f>G12</f>
        <v>0</v>
      </c>
    </row>
  </sheetData>
  <mergeCells count="2">
    <mergeCell ref="A1:G1"/>
    <mergeCell ref="A7:C7"/>
  </mergeCells>
  <pageMargins left="0.39370079040527345" right="0.39370079040527345" top="0.7874015808105469" bottom="0.7874015808105469" header="0" footer="0"/>
  <pageSetup paperSize="9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1. Krycí list rozpočtu</vt:lpstr>
      <vt:lpstr>3. Rozpočet - štandard na výšku</vt:lpstr>
      <vt:lpstr>'1. Krycí list rozpočtu'!Názvy_tlače</vt:lpstr>
      <vt:lpstr>'3. Rozpočet - štandard na výšku'!Názvy_tlače</vt:lpstr>
      <vt:lpstr>'3. Rozpočet - štandard na výšku'!Oblasť_tlače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</dc:creator>
  <cp:lastModifiedBy>Toshiba</cp:lastModifiedBy>
  <dcterms:created xsi:type="dcterms:W3CDTF">2021-11-25T08:22:22Z</dcterms:created>
  <dcterms:modified xsi:type="dcterms:W3CDTF">2021-12-06T08:14:49Z</dcterms:modified>
</cp:coreProperties>
</file>